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535" activeTab="1"/>
  </bookViews>
  <sheets>
    <sheet name="Estado de sit. pres 2019 CAPJ" sheetId="1" r:id="rId1"/>
    <sheet name="E° de sit. pres 2019 PJ+UAT" sheetId="3" r:id="rId2"/>
    <sheet name="Estado de sit. pres 2018" sheetId="2" state="hidden" r:id="rId3"/>
  </sheets>
  <externalReferences>
    <externalReference r:id="rId4"/>
  </externalReferences>
  <definedNames>
    <definedName name="_xlnm.Print_Area" localSheetId="1">'E° de sit. pres 2019 PJ+UAT'!$B$1:$J$46</definedName>
    <definedName name="_xlnm.Print_Area" localSheetId="2">'Estado de sit. pres 2018'!$B$1:$J$46</definedName>
    <definedName name="_xlnm.Print_Area" localSheetId="0">'Estado de sit. pres 2019 CAPJ'!$B$1:$J$46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H24" i="3"/>
  <c r="I17" i="3"/>
  <c r="H17" i="3"/>
  <c r="J38" i="3" l="1"/>
  <c r="J30" i="3"/>
  <c r="I44" i="3"/>
  <c r="I46" i="3" s="1"/>
  <c r="H44" i="3"/>
  <c r="H46" i="3" s="1"/>
  <c r="G44" i="3"/>
  <c r="G46" i="3" s="1"/>
  <c r="F44" i="3"/>
  <c r="F46" i="3" s="1"/>
  <c r="J42" i="3"/>
  <c r="J41" i="3"/>
  <c r="J40" i="3"/>
  <c r="J39" i="3"/>
  <c r="J37" i="3"/>
  <c r="J36" i="3"/>
  <c r="J35" i="3"/>
  <c r="J34" i="3"/>
  <c r="J33" i="3"/>
  <c r="J32" i="3"/>
  <c r="J31" i="3"/>
  <c r="I26" i="3"/>
  <c r="H26" i="3"/>
  <c r="G24" i="3"/>
  <c r="G26" i="3" s="1"/>
  <c r="F24" i="3"/>
  <c r="F26" i="3" s="1"/>
  <c r="J23" i="3"/>
  <c r="J22" i="3"/>
  <c r="J21" i="3"/>
  <c r="J20" i="3"/>
  <c r="J19" i="3"/>
  <c r="J18" i="3"/>
  <c r="J17" i="3"/>
  <c r="J16" i="3"/>
  <c r="J15" i="3"/>
  <c r="J14" i="3"/>
  <c r="J13" i="3"/>
  <c r="J12" i="3"/>
  <c r="B7" i="3"/>
  <c r="J44" i="3" l="1"/>
  <c r="J46" i="3"/>
  <c r="J24" i="3"/>
  <c r="J26" i="3" s="1"/>
  <c r="I46" i="2"/>
  <c r="I44" i="2"/>
  <c r="H44" i="2"/>
  <c r="H46" i="2" s="1"/>
  <c r="G44" i="2"/>
  <c r="G46" i="2" s="1"/>
  <c r="F44" i="2"/>
  <c r="F46" i="2" s="1"/>
  <c r="J42" i="2"/>
  <c r="J41" i="2"/>
  <c r="J40" i="2"/>
  <c r="J39" i="2"/>
  <c r="J38" i="2"/>
  <c r="J37" i="2"/>
  <c r="J36" i="2"/>
  <c r="J35" i="2"/>
  <c r="J34" i="2"/>
  <c r="J33" i="2"/>
  <c r="J32" i="2"/>
  <c r="J31" i="2"/>
  <c r="J44" i="2" s="1"/>
  <c r="J46" i="2" s="1"/>
  <c r="G26" i="2"/>
  <c r="H24" i="2"/>
  <c r="H26" i="2" s="1"/>
  <c r="G24" i="2"/>
  <c r="F24" i="2"/>
  <c r="F26" i="2" s="1"/>
  <c r="J23" i="2"/>
  <c r="J22" i="2"/>
  <c r="J21" i="2"/>
  <c r="J20" i="2"/>
  <c r="J19" i="2"/>
  <c r="J18" i="2"/>
  <c r="J17" i="2"/>
  <c r="J16" i="2"/>
  <c r="I15" i="2"/>
  <c r="I24" i="2" s="1"/>
  <c r="I26" i="2" s="1"/>
  <c r="H15" i="2"/>
  <c r="J15" i="2" s="1"/>
  <c r="J14" i="2"/>
  <c r="J13" i="2"/>
  <c r="J12" i="2"/>
  <c r="B7" i="2"/>
  <c r="J24" i="2" l="1"/>
  <c r="J26" i="2" s="1"/>
  <c r="I44" i="1"/>
  <c r="I46" i="1" s="1"/>
  <c r="H44" i="1"/>
  <c r="H46" i="1" s="1"/>
  <c r="G44" i="1"/>
  <c r="G46" i="1" s="1"/>
  <c r="F44" i="1"/>
  <c r="F46" i="1" s="1"/>
  <c r="J42" i="1"/>
  <c r="J41" i="1"/>
  <c r="J40" i="1"/>
  <c r="J39" i="1"/>
  <c r="J38" i="1"/>
  <c r="J37" i="1"/>
  <c r="J36" i="1"/>
  <c r="J35" i="1"/>
  <c r="J34" i="1"/>
  <c r="J33" i="1"/>
  <c r="J32" i="1"/>
  <c r="J31" i="1"/>
  <c r="G24" i="1"/>
  <c r="G26" i="1" s="1"/>
  <c r="F24" i="1"/>
  <c r="F26" i="1" s="1"/>
  <c r="J23" i="1"/>
  <c r="J22" i="1"/>
  <c r="J21" i="1"/>
  <c r="J20" i="1"/>
  <c r="J19" i="1"/>
  <c r="J18" i="1"/>
  <c r="J17" i="1"/>
  <c r="J16" i="1"/>
  <c r="J15" i="1"/>
  <c r="I24" i="1"/>
  <c r="I26" i="1" s="1"/>
  <c r="H24" i="1"/>
  <c r="H26" i="1" s="1"/>
  <c r="J14" i="1"/>
  <c r="J13" i="1"/>
  <c r="J12" i="1"/>
  <c r="B7" i="1"/>
  <c r="J44" i="1" l="1"/>
  <c r="J46" i="1" s="1"/>
  <c r="J24" i="1"/>
  <c r="J26" i="1" s="1"/>
</calcChain>
</file>

<file path=xl/sharedStrings.xml><?xml version="1.0" encoding="utf-8"?>
<sst xmlns="http://schemas.openxmlformats.org/spreadsheetml/2006/main" count="159" uniqueCount="46">
  <si>
    <t>Corporación Administrativa del Poder Judicial</t>
  </si>
  <si>
    <t>Consolidado Nacional</t>
  </si>
  <si>
    <t>ESTADO DE SITUACIÓN PRESUPUESTARIA</t>
  </si>
  <si>
    <t>Miles de Pesos</t>
  </si>
  <si>
    <t>INGRESOS</t>
  </si>
  <si>
    <t>PRESUPUESTO</t>
  </si>
  <si>
    <t>EJECUCIÓN</t>
  </si>
  <si>
    <t>INICIAL</t>
  </si>
  <si>
    <t>ACTUALIZADO</t>
  </si>
  <si>
    <t>DEVENGADA</t>
  </si>
  <si>
    <t>EFECTIVA</t>
  </si>
  <si>
    <t>POR PERCIBIR</t>
  </si>
  <si>
    <t>01 IMPUESTOS</t>
  </si>
  <si>
    <t>04 IMPOSICIONES PREVISIONALES</t>
  </si>
  <si>
    <t>05 TRANSFERENCIAS CORRIENTES</t>
  </si>
  <si>
    <t>06 RENTAS DE LA PROPIEDAD</t>
  </si>
  <si>
    <t>07 INGRESOS DE OPERACIÓN</t>
  </si>
  <si>
    <t xml:space="preserve">08 OTROS INGRESOS CORRIENTES </t>
  </si>
  <si>
    <t>09 APORTE FISCAL</t>
  </si>
  <si>
    <t>10 VENTA DE ACTIVOS NO FINANCIEROS</t>
  </si>
  <si>
    <t>11 VENTA DE ACTIVOS FINANCIEROS</t>
  </si>
  <si>
    <t>12 RECUPERACIÓN DE PRÉSTAMOS</t>
  </si>
  <si>
    <t>13 TRANSFERENCIAS DE GASTOS DE CAPITAL</t>
  </si>
  <si>
    <t>14 ENDEUDAMIENTO</t>
  </si>
  <si>
    <t>SUBTOTALES</t>
  </si>
  <si>
    <t>15 SALDO INICIAL DE CAJA</t>
  </si>
  <si>
    <t>TOTALES</t>
  </si>
  <si>
    <t>GASTOS</t>
  </si>
  <si>
    <t>POR PAGAR</t>
  </si>
  <si>
    <t>21 GASTOS EN PERSONAL</t>
  </si>
  <si>
    <t>22 BIENES Y SERVICIOS DE CONSUMO</t>
  </si>
  <si>
    <t>23 PRESTACIONES DE SEGURIDAD SOCIAL</t>
  </si>
  <si>
    <t>24 TRANSFERENCIAS CORRIENTES</t>
  </si>
  <si>
    <t>25 INTEGROS AL FISCO</t>
  </si>
  <si>
    <t>26 OTROS GASTOS CORRIENTES</t>
  </si>
  <si>
    <t>27 APORTE FISCAL LIBRE</t>
  </si>
  <si>
    <t>28 APORTE FISCAL PARA SERVICIO DE LA DEUDA</t>
  </si>
  <si>
    <t>29 ADQUISICIÓN DE ACTIVOS NO FINANCIEROS</t>
  </si>
  <si>
    <t>30 ADQUISICIÓN DE ACTIVOS FINANCIEROS</t>
  </si>
  <si>
    <t>31 INICIATIVAS DE INVERSION</t>
  </si>
  <si>
    <t>32 PRÉSTAMOS</t>
  </si>
  <si>
    <t>33 TRANSFERENCIAS DE CAPITAL</t>
  </si>
  <si>
    <t>34 SERVICIOS DE LA DEUDA</t>
  </si>
  <si>
    <t>35 SALDO FINAL DE CAJA</t>
  </si>
  <si>
    <t>FECHA: __________________________________</t>
  </si>
  <si>
    <t>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</si>
</sst>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#,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164" fontId="2" fillId="0" borderId="13" xfId="0" applyNumberFormat="1" applyFont="1" applyBorder="1"/>
    <xf numFmtId="164" fontId="2" fillId="0" borderId="12" xfId="0" applyNumberFormat="1" applyFont="1" applyBorder="1"/>
    <xf numFmtId="164" fontId="2" fillId="0" borderId="14" xfId="0" applyNumberFormat="1" applyFont="1" applyBorder="1"/>
    <xf numFmtId="0" fontId="8" fillId="0" borderId="0" xfId="0" applyFont="1"/>
    <xf numFmtId="164" fontId="2" fillId="0" borderId="15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6" xfId="0" applyFont="1" applyBorder="1"/>
    <xf numFmtId="164" fontId="3" fillId="0" borderId="10" xfId="0" applyNumberFormat="1" applyFont="1" applyBorder="1"/>
    <xf numFmtId="165" fontId="3" fillId="0" borderId="6" xfId="0" applyNumberFormat="1" applyFont="1" applyBorder="1"/>
    <xf numFmtId="164" fontId="2" fillId="0" borderId="0" xfId="0" applyNumberFormat="1" applyFont="1" applyBorder="1"/>
    <xf numFmtId="164" fontId="3" fillId="0" borderId="10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65" fontId="9" fillId="0" borderId="14" xfId="2" applyNumberFormat="1" applyFont="1" applyBorder="1"/>
    <xf numFmtId="165" fontId="9" fillId="0" borderId="0" xfId="2" applyNumberFormat="1" applyFont="1"/>
    <xf numFmtId="0" fontId="2" fillId="0" borderId="14" xfId="0" applyFont="1" applyBorder="1"/>
    <xf numFmtId="164" fontId="2" fillId="0" borderId="0" xfId="0" applyNumberFormat="1" applyFont="1"/>
    <xf numFmtId="0" fontId="2" fillId="0" borderId="0" xfId="0" applyFont="1" applyFill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 22" xfId="2"/>
    <cellStyle name="Normal" xfId="0" builtinId="0"/>
    <cellStyle name="Normal 10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caballero\Desktop\eeff\CAPJ\Versi&#243;n%20Final\Estados%20financieros%202019%20CA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 general (Activo)"/>
      <sheetName val="Balance general (Pasivo)"/>
      <sheetName val="Estado de resultado"/>
      <sheetName val="Estado de flujo de efectivo"/>
      <sheetName val="Estado variacion fondos no pres"/>
      <sheetName val="Estado de cambios pat."/>
      <sheetName val="Estado de sit. pres"/>
      <sheetName val="Balance Apertura"/>
      <sheetName val="Apertura"/>
    </sheetNames>
    <sheetDataSet>
      <sheetData sheetId="0"/>
      <sheetData sheetId="1">
        <row r="1">
          <cell r="J1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zoomScale="80" zoomScaleNormal="80" workbookViewId="0">
      <selection activeCell="G4" sqref="G4"/>
    </sheetView>
  </sheetViews>
  <sheetFormatPr baseColWidth="10" defaultRowHeight="16.5" x14ac:dyDescent="0.3"/>
  <cols>
    <col min="1" max="1" width="7.42578125" style="1" bestFit="1" customWidth="1"/>
    <col min="2" max="4" width="2.7109375" style="1" customWidth="1"/>
    <col min="5" max="5" width="37.7109375" style="1" customWidth="1"/>
    <col min="6" max="10" width="14.28515625" style="1" customWidth="1"/>
    <col min="11" max="11" width="3" style="1" customWidth="1"/>
    <col min="12" max="16384" width="11.42578125" style="1"/>
  </cols>
  <sheetData>
    <row r="1" spans="2:12" x14ac:dyDescent="0.3">
      <c r="H1" s="2"/>
      <c r="I1" s="2"/>
    </row>
    <row r="2" spans="2:12" x14ac:dyDescent="0.3">
      <c r="H2" s="2"/>
      <c r="I2" s="2"/>
    </row>
    <row r="3" spans="2:12" x14ac:dyDescent="0.3">
      <c r="H3" s="2"/>
      <c r="I3" s="2"/>
    </row>
    <row r="4" spans="2:12" x14ac:dyDescent="0.3">
      <c r="B4" s="3" t="s">
        <v>0</v>
      </c>
      <c r="C4" s="3"/>
      <c r="D4" s="3"/>
      <c r="E4" s="3"/>
      <c r="F4" s="3"/>
      <c r="G4" s="3"/>
      <c r="L4" s="3"/>
    </row>
    <row r="5" spans="2:12" ht="18.75" customHeight="1" x14ac:dyDescent="0.3">
      <c r="B5" s="3" t="s">
        <v>1</v>
      </c>
      <c r="C5" s="3"/>
      <c r="D5" s="3"/>
      <c r="E5" s="3"/>
      <c r="F5" s="3"/>
      <c r="G5" s="3"/>
      <c r="L5" s="3"/>
    </row>
    <row r="6" spans="2:12" x14ac:dyDescent="0.3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4"/>
      <c r="L6" s="4"/>
    </row>
    <row r="7" spans="2:12" x14ac:dyDescent="0.3">
      <c r="B7" s="50" t="str">
        <f>CONCATENATE("Desde el 01 de Enero al 31 de Diciembre de "," ",'[1]Balance general (Activo)'!J1)</f>
        <v>Desde el 01 de Enero al 31 de Diciembre de  2019</v>
      </c>
      <c r="C7" s="50"/>
      <c r="D7" s="50"/>
      <c r="E7" s="50"/>
      <c r="F7" s="50"/>
      <c r="G7" s="50"/>
      <c r="H7" s="50"/>
      <c r="I7" s="50"/>
      <c r="J7" s="50"/>
      <c r="K7" s="5"/>
      <c r="L7" s="5"/>
    </row>
    <row r="8" spans="2:12" x14ac:dyDescent="0.3">
      <c r="B8" s="50" t="s">
        <v>3</v>
      </c>
      <c r="C8" s="50"/>
      <c r="D8" s="50"/>
      <c r="E8" s="50"/>
      <c r="F8" s="50"/>
      <c r="G8" s="50"/>
      <c r="H8" s="50"/>
      <c r="I8" s="50"/>
      <c r="J8" s="50"/>
      <c r="K8" s="5"/>
      <c r="L8" s="5"/>
    </row>
    <row r="9" spans="2:12" x14ac:dyDescent="0.3">
      <c r="B9" s="6"/>
      <c r="C9" s="7"/>
      <c r="D9" s="7"/>
      <c r="F9" s="37"/>
      <c r="G9" s="37"/>
      <c r="H9" s="37"/>
    </row>
    <row r="10" spans="2:12" ht="15" customHeight="1" x14ac:dyDescent="0.3">
      <c r="B10" s="38" t="s">
        <v>4</v>
      </c>
      <c r="C10" s="39"/>
      <c r="D10" s="39"/>
      <c r="E10" s="40"/>
      <c r="F10" s="44" t="s">
        <v>5</v>
      </c>
      <c r="G10" s="45"/>
      <c r="H10" s="46" t="s">
        <v>6</v>
      </c>
      <c r="I10" s="47"/>
      <c r="J10" s="48"/>
    </row>
    <row r="11" spans="2:12" x14ac:dyDescent="0.3">
      <c r="B11" s="41"/>
      <c r="C11" s="42"/>
      <c r="D11" s="42"/>
      <c r="E11" s="43"/>
      <c r="F11" s="8" t="s">
        <v>7</v>
      </c>
      <c r="G11" s="9" t="s">
        <v>8</v>
      </c>
      <c r="H11" s="10" t="s">
        <v>9</v>
      </c>
      <c r="I11" s="10" t="s">
        <v>10</v>
      </c>
      <c r="J11" s="10" t="s">
        <v>11</v>
      </c>
    </row>
    <row r="12" spans="2:12" x14ac:dyDescent="0.3">
      <c r="B12" s="11" t="s">
        <v>12</v>
      </c>
      <c r="C12" s="12"/>
      <c r="D12" s="12"/>
      <c r="E12" s="13"/>
      <c r="F12" s="14"/>
      <c r="G12" s="14"/>
      <c r="H12" s="14"/>
      <c r="I12" s="14"/>
      <c r="J12" s="15">
        <f>H12-I12</f>
        <v>0</v>
      </c>
    </row>
    <row r="13" spans="2:12" x14ac:dyDescent="0.3">
      <c r="B13" s="11" t="s">
        <v>13</v>
      </c>
      <c r="C13" s="12"/>
      <c r="D13" s="12"/>
      <c r="E13" s="13"/>
      <c r="F13" s="16"/>
      <c r="G13" s="16"/>
      <c r="H13" s="16"/>
      <c r="I13" s="16"/>
      <c r="J13" s="15">
        <f t="shared" ref="J13:J23" si="0">H13-I13</f>
        <v>0</v>
      </c>
      <c r="K13" s="17"/>
    </row>
    <row r="14" spans="2:12" x14ac:dyDescent="0.3">
      <c r="B14" s="11" t="s">
        <v>14</v>
      </c>
      <c r="C14" s="12"/>
      <c r="D14" s="12"/>
      <c r="E14" s="13"/>
      <c r="F14" s="16"/>
      <c r="G14" s="16"/>
      <c r="H14" s="16"/>
      <c r="I14" s="16"/>
      <c r="J14" s="15">
        <f t="shared" si="0"/>
        <v>0</v>
      </c>
    </row>
    <row r="15" spans="2:12" x14ac:dyDescent="0.3">
      <c r="B15" s="11" t="s">
        <v>15</v>
      </c>
      <c r="C15" s="12"/>
      <c r="D15" s="12"/>
      <c r="E15" s="13"/>
      <c r="F15" s="16">
        <v>125130000</v>
      </c>
      <c r="G15" s="16">
        <v>125130000</v>
      </c>
      <c r="H15" s="16">
        <v>351868351</v>
      </c>
      <c r="I15" s="16">
        <v>351868351</v>
      </c>
      <c r="J15" s="15">
        <f t="shared" si="0"/>
        <v>0</v>
      </c>
    </row>
    <row r="16" spans="2:12" x14ac:dyDescent="0.3">
      <c r="B16" s="11" t="s">
        <v>16</v>
      </c>
      <c r="C16" s="12"/>
      <c r="D16" s="12"/>
      <c r="E16" s="13"/>
      <c r="F16" s="16">
        <v>130584000</v>
      </c>
      <c r="G16" s="16">
        <v>130584000</v>
      </c>
      <c r="H16" s="16">
        <v>25286409</v>
      </c>
      <c r="I16" s="16">
        <v>25286409</v>
      </c>
      <c r="J16" s="15">
        <f t="shared" si="0"/>
        <v>0</v>
      </c>
    </row>
    <row r="17" spans="2:11" x14ac:dyDescent="0.3">
      <c r="B17" s="11" t="s">
        <v>17</v>
      </c>
      <c r="C17" s="12"/>
      <c r="D17" s="12"/>
      <c r="E17" s="13"/>
      <c r="F17" s="16">
        <v>4759395000</v>
      </c>
      <c r="G17" s="16">
        <v>4759395000</v>
      </c>
      <c r="H17" s="16">
        <v>7867308797</v>
      </c>
      <c r="I17" s="16">
        <v>7867308797</v>
      </c>
      <c r="J17" s="15">
        <f t="shared" si="0"/>
        <v>0</v>
      </c>
    </row>
    <row r="18" spans="2:11" x14ac:dyDescent="0.3">
      <c r="B18" s="11" t="s">
        <v>18</v>
      </c>
      <c r="C18" s="12"/>
      <c r="D18" s="12"/>
      <c r="E18" s="13"/>
      <c r="F18" s="16">
        <v>191974539000</v>
      </c>
      <c r="G18" s="16">
        <v>168259527000</v>
      </c>
      <c r="H18" s="16">
        <v>158883630599</v>
      </c>
      <c r="I18" s="16">
        <v>158883630599</v>
      </c>
      <c r="J18" s="15">
        <f t="shared" si="0"/>
        <v>0</v>
      </c>
    </row>
    <row r="19" spans="2:11" x14ac:dyDescent="0.3">
      <c r="B19" s="11" t="s">
        <v>19</v>
      </c>
      <c r="C19" s="12"/>
      <c r="D19" s="12"/>
      <c r="E19" s="13"/>
      <c r="F19" s="16"/>
      <c r="G19" s="16"/>
      <c r="H19" s="16">
        <v>1266311</v>
      </c>
      <c r="I19" s="16">
        <v>1266311</v>
      </c>
      <c r="J19" s="15">
        <f t="shared" si="0"/>
        <v>0</v>
      </c>
    </row>
    <row r="20" spans="2:11" x14ac:dyDescent="0.3">
      <c r="B20" s="11" t="s">
        <v>20</v>
      </c>
      <c r="C20" s="12"/>
      <c r="D20" s="12"/>
      <c r="E20" s="13"/>
      <c r="F20" s="16"/>
      <c r="G20" s="16"/>
      <c r="H20" s="16">
        <v>1505010</v>
      </c>
      <c r="I20" s="16">
        <v>1505010</v>
      </c>
      <c r="J20" s="15">
        <f t="shared" si="0"/>
        <v>0</v>
      </c>
    </row>
    <row r="21" spans="2:11" x14ac:dyDescent="0.3">
      <c r="B21" s="11" t="s">
        <v>21</v>
      </c>
      <c r="C21" s="12"/>
      <c r="D21" s="12"/>
      <c r="E21" s="13"/>
      <c r="F21" s="16">
        <v>248607000</v>
      </c>
      <c r="G21" s="16">
        <v>248607000</v>
      </c>
      <c r="H21" s="16">
        <v>10635221263</v>
      </c>
      <c r="I21" s="16">
        <v>10635221263</v>
      </c>
      <c r="J21" s="15">
        <f t="shared" si="0"/>
        <v>0</v>
      </c>
    </row>
    <row r="22" spans="2:11" x14ac:dyDescent="0.3">
      <c r="B22" s="11" t="s">
        <v>22</v>
      </c>
      <c r="C22" s="12"/>
      <c r="D22" s="12"/>
      <c r="E22" s="13"/>
      <c r="F22" s="16"/>
      <c r="G22" s="16"/>
      <c r="H22" s="16"/>
      <c r="I22" s="16"/>
      <c r="J22" s="15">
        <f t="shared" si="0"/>
        <v>0</v>
      </c>
    </row>
    <row r="23" spans="2:11" x14ac:dyDescent="0.3">
      <c r="B23" s="11" t="s">
        <v>23</v>
      </c>
      <c r="C23" s="12"/>
      <c r="D23" s="12"/>
      <c r="E23" s="13"/>
      <c r="F23" s="18"/>
      <c r="G23" s="18"/>
      <c r="H23" s="18"/>
      <c r="I23" s="18"/>
      <c r="J23" s="15">
        <f t="shared" si="0"/>
        <v>0</v>
      </c>
    </row>
    <row r="24" spans="2:11" x14ac:dyDescent="0.3">
      <c r="B24" s="19"/>
      <c r="C24" s="20" t="s">
        <v>24</v>
      </c>
      <c r="D24" s="20"/>
      <c r="E24" s="21"/>
      <c r="F24" s="22">
        <f>SUM(F12:F23)</f>
        <v>197238255000</v>
      </c>
      <c r="G24" s="22">
        <f>SUM(G12:G23)</f>
        <v>173523243000</v>
      </c>
      <c r="H24" s="22">
        <f>SUM(H12:H23)-1000</f>
        <v>177766085740</v>
      </c>
      <c r="I24" s="22">
        <f>SUM(I12:I23)-1000</f>
        <v>177766085740</v>
      </c>
      <c r="J24" s="23">
        <f t="shared" ref="J24" si="1">SUM(J12:J23)</f>
        <v>0</v>
      </c>
    </row>
    <row r="25" spans="2:11" x14ac:dyDescent="0.3">
      <c r="B25" s="11" t="s">
        <v>25</v>
      </c>
      <c r="C25" s="12"/>
      <c r="D25" s="12"/>
      <c r="E25" s="13"/>
      <c r="F25" s="13"/>
      <c r="G25" s="16">
        <v>10311560000</v>
      </c>
      <c r="H25" s="16">
        <v>0</v>
      </c>
      <c r="I25" s="15"/>
      <c r="J25" s="15"/>
    </row>
    <row r="26" spans="2:11" x14ac:dyDescent="0.3">
      <c r="B26" s="24"/>
      <c r="C26" s="25" t="s">
        <v>26</v>
      </c>
      <c r="D26" s="25"/>
      <c r="E26" s="26"/>
      <c r="F26" s="27">
        <f>F24+F25</f>
        <v>197238255000</v>
      </c>
      <c r="G26" s="27">
        <f>G24+G25</f>
        <v>183834803000</v>
      </c>
      <c r="H26" s="27">
        <f t="shared" ref="H26:J26" si="2">H24+H25</f>
        <v>177766085740</v>
      </c>
      <c r="I26" s="27">
        <f t="shared" si="2"/>
        <v>177766085740</v>
      </c>
      <c r="J26" s="28">
        <f t="shared" si="2"/>
        <v>0</v>
      </c>
    </row>
    <row r="27" spans="2:11" s="12" customFormat="1" x14ac:dyDescent="0.3">
      <c r="H27" s="29"/>
      <c r="I27" s="29"/>
      <c r="J27" s="29"/>
    </row>
    <row r="28" spans="2:11" x14ac:dyDescent="0.3">
      <c r="B28" s="38" t="s">
        <v>27</v>
      </c>
      <c r="C28" s="39"/>
      <c r="D28" s="39"/>
      <c r="E28" s="40"/>
      <c r="F28" s="44" t="s">
        <v>5</v>
      </c>
      <c r="G28" s="45"/>
      <c r="H28" s="46" t="s">
        <v>6</v>
      </c>
      <c r="I28" s="47"/>
      <c r="J28" s="48"/>
    </row>
    <row r="29" spans="2:11" x14ac:dyDescent="0.3">
      <c r="B29" s="41"/>
      <c r="C29" s="42"/>
      <c r="D29" s="42"/>
      <c r="E29" s="43"/>
      <c r="F29" s="8" t="s">
        <v>7</v>
      </c>
      <c r="G29" s="8" t="s">
        <v>8</v>
      </c>
      <c r="H29" s="30" t="s">
        <v>9</v>
      </c>
      <c r="I29" s="10" t="s">
        <v>10</v>
      </c>
      <c r="J29" s="10" t="s">
        <v>28</v>
      </c>
    </row>
    <row r="30" spans="2:11" x14ac:dyDescent="0.3">
      <c r="B30" s="31" t="s">
        <v>29</v>
      </c>
      <c r="C30" s="32"/>
      <c r="D30" s="32"/>
      <c r="E30" s="32"/>
      <c r="F30" s="14">
        <v>14288399000</v>
      </c>
      <c r="G30" s="14">
        <v>15550348000</v>
      </c>
      <c r="H30" s="14">
        <v>15528426339</v>
      </c>
      <c r="I30" s="14">
        <v>15528426339</v>
      </c>
      <c r="J30" s="15"/>
    </row>
    <row r="31" spans="2:11" x14ac:dyDescent="0.3">
      <c r="B31" s="11" t="s">
        <v>30</v>
      </c>
      <c r="C31" s="12"/>
      <c r="D31" s="12"/>
      <c r="E31" s="12"/>
      <c r="F31" s="16">
        <v>74767732000</v>
      </c>
      <c r="G31" s="16">
        <v>75539880000</v>
      </c>
      <c r="H31" s="16">
        <v>75025251305</v>
      </c>
      <c r="I31" s="16">
        <v>73755752311</v>
      </c>
      <c r="J31" s="15">
        <f>H31-I31</f>
        <v>1269498994</v>
      </c>
      <c r="K31" s="17"/>
    </row>
    <row r="32" spans="2:11" x14ac:dyDescent="0.3">
      <c r="B32" s="11" t="s">
        <v>31</v>
      </c>
      <c r="C32" s="12"/>
      <c r="D32" s="12"/>
      <c r="E32" s="12"/>
      <c r="F32" s="16">
        <v>7102880000</v>
      </c>
      <c r="G32" s="16">
        <v>5019081000</v>
      </c>
      <c r="H32" s="16">
        <v>4829488362</v>
      </c>
      <c r="I32" s="16">
        <v>4829488362</v>
      </c>
      <c r="J32" s="15">
        <f t="shared" ref="J32:J42" si="3">H32-I32</f>
        <v>0</v>
      </c>
    </row>
    <row r="33" spans="2:10" x14ac:dyDescent="0.3">
      <c r="B33" s="11" t="s">
        <v>32</v>
      </c>
      <c r="C33" s="12"/>
      <c r="D33" s="12"/>
      <c r="E33" s="12"/>
      <c r="F33" s="16">
        <v>6218279000</v>
      </c>
      <c r="G33" s="16">
        <v>6286643000</v>
      </c>
      <c r="H33" s="16">
        <v>6169030352</v>
      </c>
      <c r="I33" s="16">
        <v>6169030352</v>
      </c>
      <c r="J33" s="15">
        <f t="shared" si="3"/>
        <v>0</v>
      </c>
    </row>
    <row r="34" spans="2:10" x14ac:dyDescent="0.3">
      <c r="B34" s="11" t="s">
        <v>33</v>
      </c>
      <c r="C34" s="12"/>
      <c r="D34" s="12"/>
      <c r="E34" s="12"/>
      <c r="F34" s="16"/>
      <c r="G34" s="16"/>
      <c r="H34" s="16"/>
      <c r="I34" s="16"/>
      <c r="J34" s="15">
        <f t="shared" si="3"/>
        <v>0</v>
      </c>
    </row>
    <row r="35" spans="2:10" x14ac:dyDescent="0.3">
      <c r="B35" s="11" t="s">
        <v>34</v>
      </c>
      <c r="C35" s="12"/>
      <c r="D35" s="12"/>
      <c r="E35" s="12"/>
      <c r="F35" s="16"/>
      <c r="G35" s="16">
        <v>35934000</v>
      </c>
      <c r="H35" s="16">
        <v>32501209</v>
      </c>
      <c r="I35" s="16">
        <v>32501209</v>
      </c>
      <c r="J35" s="15">
        <f t="shared" si="3"/>
        <v>0</v>
      </c>
    </row>
    <row r="36" spans="2:10" x14ac:dyDescent="0.3">
      <c r="B36" s="11" t="s">
        <v>35</v>
      </c>
      <c r="C36" s="12"/>
      <c r="D36" s="12"/>
      <c r="E36" s="12"/>
      <c r="F36" s="16"/>
      <c r="G36" s="16"/>
      <c r="H36" s="16"/>
      <c r="I36" s="16"/>
      <c r="J36" s="15">
        <f t="shared" si="3"/>
        <v>0</v>
      </c>
    </row>
    <row r="37" spans="2:10" x14ac:dyDescent="0.3">
      <c r="B37" s="11" t="s">
        <v>36</v>
      </c>
      <c r="C37" s="12"/>
      <c r="D37" s="12"/>
      <c r="E37" s="12"/>
      <c r="F37" s="16"/>
      <c r="G37" s="16"/>
      <c r="H37" s="16"/>
      <c r="I37" s="16"/>
      <c r="J37" s="15">
        <f t="shared" si="3"/>
        <v>0</v>
      </c>
    </row>
    <row r="38" spans="2:10" x14ac:dyDescent="0.3">
      <c r="B38" s="11" t="s">
        <v>37</v>
      </c>
      <c r="C38" s="12"/>
      <c r="D38" s="12"/>
      <c r="E38" s="12"/>
      <c r="F38" s="16">
        <v>3552466000</v>
      </c>
      <c r="G38" s="16">
        <v>10253664000</v>
      </c>
      <c r="H38" s="16">
        <v>10216320609</v>
      </c>
      <c r="I38" s="16">
        <v>9583626760</v>
      </c>
      <c r="J38" s="15">
        <f>H38-I38+1000</f>
        <v>632694849</v>
      </c>
    </row>
    <row r="39" spans="2:10" x14ac:dyDescent="0.3">
      <c r="B39" s="11" t="s">
        <v>38</v>
      </c>
      <c r="C39" s="12"/>
      <c r="D39" s="12"/>
      <c r="E39" s="12"/>
      <c r="F39" s="16"/>
      <c r="G39" s="16"/>
      <c r="H39" s="16"/>
      <c r="I39" s="16"/>
      <c r="J39" s="15">
        <f t="shared" si="3"/>
        <v>0</v>
      </c>
    </row>
    <row r="40" spans="2:10" x14ac:dyDescent="0.3">
      <c r="B40" s="11" t="s">
        <v>39</v>
      </c>
      <c r="C40" s="12"/>
      <c r="D40" s="12"/>
      <c r="E40" s="12"/>
      <c r="F40" s="16">
        <v>90068907000</v>
      </c>
      <c r="G40" s="16">
        <v>59356801000</v>
      </c>
      <c r="H40" s="16">
        <v>57007497029</v>
      </c>
      <c r="I40" s="16">
        <v>56714277091</v>
      </c>
      <c r="J40" s="15">
        <f t="shared" si="3"/>
        <v>293219938</v>
      </c>
    </row>
    <row r="41" spans="2:10" x14ac:dyDescent="0.3">
      <c r="B41" s="11" t="s">
        <v>40</v>
      </c>
      <c r="C41" s="12"/>
      <c r="D41" s="12"/>
      <c r="E41" s="12"/>
      <c r="F41" s="16">
        <v>248607000</v>
      </c>
      <c r="G41" s="16">
        <v>5115246000</v>
      </c>
      <c r="H41" s="16">
        <v>3189465949</v>
      </c>
      <c r="I41" s="16">
        <v>3189465949</v>
      </c>
      <c r="J41" s="15">
        <f t="shared" si="3"/>
        <v>0</v>
      </c>
    </row>
    <row r="42" spans="2:10" x14ac:dyDescent="0.3">
      <c r="B42" s="11" t="s">
        <v>41</v>
      </c>
      <c r="C42" s="12"/>
      <c r="D42" s="12"/>
      <c r="E42" s="12"/>
      <c r="F42" s="16"/>
      <c r="G42" s="16"/>
      <c r="H42" s="16"/>
      <c r="I42" s="16"/>
      <c r="J42" s="15">
        <f t="shared" si="3"/>
        <v>0</v>
      </c>
    </row>
    <row r="43" spans="2:10" x14ac:dyDescent="0.3">
      <c r="B43" s="11" t="s">
        <v>42</v>
      </c>
      <c r="C43" s="12"/>
      <c r="D43" s="12"/>
      <c r="E43" s="12"/>
      <c r="F43" s="18">
        <v>990985000</v>
      </c>
      <c r="G43" s="16">
        <v>6677206000</v>
      </c>
      <c r="H43" s="18">
        <v>6407667113</v>
      </c>
      <c r="I43" s="18">
        <v>6407667113</v>
      </c>
      <c r="J43" s="15"/>
    </row>
    <row r="44" spans="2:10" x14ac:dyDescent="0.3">
      <c r="B44" s="19"/>
      <c r="C44" s="20" t="s">
        <v>24</v>
      </c>
      <c r="D44" s="20"/>
      <c r="E44" s="20"/>
      <c r="F44" s="22">
        <f>SUM(F30:F43)</f>
        <v>197238255000</v>
      </c>
      <c r="G44" s="22">
        <f>SUM(G30:G43)</f>
        <v>183834803000</v>
      </c>
      <c r="H44" s="22">
        <f t="shared" ref="H44:I44" si="4">SUM(H30:H43)</f>
        <v>178405648267</v>
      </c>
      <c r="I44" s="22">
        <f t="shared" si="4"/>
        <v>176210235486</v>
      </c>
      <c r="J44" s="22">
        <f>SUM(J30:J43)-1000</f>
        <v>2195412781</v>
      </c>
    </row>
    <row r="45" spans="2:10" x14ac:dyDescent="0.3">
      <c r="B45" s="11" t="s">
        <v>43</v>
      </c>
      <c r="C45" s="12"/>
      <c r="D45" s="12"/>
      <c r="E45" s="12"/>
      <c r="F45" s="33"/>
      <c r="G45" s="16">
        <v>0</v>
      </c>
      <c r="H45" s="34"/>
      <c r="I45" s="35"/>
      <c r="J45" s="35"/>
    </row>
    <row r="46" spans="2:10" x14ac:dyDescent="0.3">
      <c r="B46" s="24"/>
      <c r="C46" s="25" t="s">
        <v>26</v>
      </c>
      <c r="D46" s="25"/>
      <c r="E46" s="25"/>
      <c r="F46" s="27">
        <f>SUM(F44:F45)</f>
        <v>197238255000</v>
      </c>
      <c r="G46" s="27">
        <f>SUM(G44:G45)</f>
        <v>183834803000</v>
      </c>
      <c r="H46" s="27">
        <f t="shared" ref="H46:J46" si="5">SUM(H44:H45)</f>
        <v>178405648267</v>
      </c>
      <c r="I46" s="27">
        <f t="shared" si="5"/>
        <v>176210235486</v>
      </c>
      <c r="J46" s="27">
        <f t="shared" si="5"/>
        <v>2195412781</v>
      </c>
    </row>
    <row r="47" spans="2:10" x14ac:dyDescent="0.3">
      <c r="H47" s="36"/>
    </row>
    <row r="48" spans="2:10" x14ac:dyDescent="0.3">
      <c r="E48" s="1" t="s">
        <v>44</v>
      </c>
    </row>
  </sheetData>
  <mergeCells count="9">
    <mergeCell ref="B28:E29"/>
    <mergeCell ref="F28:G28"/>
    <mergeCell ref="H28:J28"/>
    <mergeCell ref="B6:J6"/>
    <mergeCell ref="B7:J7"/>
    <mergeCell ref="B8:J8"/>
    <mergeCell ref="B10:E11"/>
    <mergeCell ref="F10:G10"/>
    <mergeCell ref="H10:J10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64" fitToHeight="0" orientation="portrait" horizontalDpi="4294967294" verticalDpi="4294967294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tabSelected="1" zoomScale="80" zoomScaleNormal="80" workbookViewId="0">
      <selection activeCell="H24" sqref="H24"/>
    </sheetView>
  </sheetViews>
  <sheetFormatPr baseColWidth="10" defaultRowHeight="16.5" outlineLevelRow="1" x14ac:dyDescent="0.3"/>
  <cols>
    <col min="1" max="1" width="7.42578125" style="1" bestFit="1" customWidth="1"/>
    <col min="2" max="4" width="2.7109375" style="1" customWidth="1"/>
    <col min="5" max="5" width="37.7109375" style="1" customWidth="1"/>
    <col min="6" max="10" width="14.28515625" style="1" customWidth="1"/>
    <col min="11" max="11" width="3" style="1" customWidth="1"/>
    <col min="12" max="16384" width="11.42578125" style="1"/>
  </cols>
  <sheetData>
    <row r="1" spans="2:12" x14ac:dyDescent="0.3">
      <c r="H1" s="2"/>
      <c r="I1" s="2"/>
    </row>
    <row r="2" spans="2:12" x14ac:dyDescent="0.3">
      <c r="H2" s="2"/>
      <c r="I2" s="2"/>
    </row>
    <row r="3" spans="2:12" x14ac:dyDescent="0.3">
      <c r="H3" s="2"/>
      <c r="I3" s="2"/>
    </row>
    <row r="4" spans="2:12" x14ac:dyDescent="0.3">
      <c r="B4" s="3" t="s">
        <v>45</v>
      </c>
      <c r="C4" s="3"/>
      <c r="D4" s="3"/>
      <c r="E4" s="3"/>
      <c r="F4" s="3"/>
      <c r="G4" s="3"/>
      <c r="L4" s="3"/>
    </row>
    <row r="5" spans="2:12" ht="18.75" customHeight="1" x14ac:dyDescent="0.3">
      <c r="B5" s="3" t="s">
        <v>1</v>
      </c>
      <c r="C5" s="3"/>
      <c r="D5" s="3"/>
      <c r="E5" s="3"/>
      <c r="F5" s="3"/>
      <c r="G5" s="3"/>
      <c r="L5" s="3"/>
    </row>
    <row r="6" spans="2:12" x14ac:dyDescent="0.3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4"/>
      <c r="L6" s="4"/>
    </row>
    <row r="7" spans="2:12" x14ac:dyDescent="0.3">
      <c r="B7" s="50" t="str">
        <f>CONCATENATE("Desde el 01 de Enero al 31 de Diciembre de "," ",'[1]Balance general (Activo)'!J1)</f>
        <v>Desde el 01 de Enero al 31 de Diciembre de  2019</v>
      </c>
      <c r="C7" s="50"/>
      <c r="D7" s="50"/>
      <c r="E7" s="50"/>
      <c r="F7" s="50"/>
      <c r="G7" s="50"/>
      <c r="H7" s="50"/>
      <c r="I7" s="50"/>
      <c r="J7" s="50"/>
      <c r="K7" s="5"/>
      <c r="L7" s="5"/>
    </row>
    <row r="8" spans="2:12" x14ac:dyDescent="0.3">
      <c r="B8" s="50" t="s">
        <v>3</v>
      </c>
      <c r="C8" s="50"/>
      <c r="D8" s="50"/>
      <c r="E8" s="50"/>
      <c r="F8" s="50"/>
      <c r="G8" s="50"/>
      <c r="H8" s="50"/>
      <c r="I8" s="50"/>
      <c r="J8" s="50"/>
      <c r="K8" s="5"/>
      <c r="L8" s="5"/>
    </row>
    <row r="9" spans="2:12" x14ac:dyDescent="0.3">
      <c r="B9" s="6"/>
      <c r="C9" s="7"/>
      <c r="D9" s="7"/>
      <c r="G9" s="37"/>
      <c r="H9" s="37"/>
    </row>
    <row r="10" spans="2:12" ht="15" customHeight="1" x14ac:dyDescent="0.3">
      <c r="B10" s="38" t="s">
        <v>4</v>
      </c>
      <c r="C10" s="39"/>
      <c r="D10" s="39"/>
      <c r="E10" s="40"/>
      <c r="F10" s="44" t="s">
        <v>5</v>
      </c>
      <c r="G10" s="45"/>
      <c r="H10" s="46" t="s">
        <v>6</v>
      </c>
      <c r="I10" s="47"/>
      <c r="J10" s="48"/>
    </row>
    <row r="11" spans="2:12" x14ac:dyDescent="0.3">
      <c r="B11" s="41"/>
      <c r="C11" s="42"/>
      <c r="D11" s="42"/>
      <c r="E11" s="43"/>
      <c r="F11" s="8" t="s">
        <v>7</v>
      </c>
      <c r="G11" s="9" t="s">
        <v>8</v>
      </c>
      <c r="H11" s="10" t="s">
        <v>9</v>
      </c>
      <c r="I11" s="10" t="s">
        <v>10</v>
      </c>
      <c r="J11" s="10" t="s">
        <v>11</v>
      </c>
    </row>
    <row r="12" spans="2:12" outlineLevel="1" x14ac:dyDescent="0.3">
      <c r="B12" s="11" t="s">
        <v>12</v>
      </c>
      <c r="C12" s="12"/>
      <c r="D12" s="12"/>
      <c r="E12" s="13"/>
      <c r="F12" s="14"/>
      <c r="G12" s="14"/>
      <c r="H12" s="14"/>
      <c r="I12" s="14"/>
      <c r="J12" s="15">
        <f>H12-I12</f>
        <v>0</v>
      </c>
    </row>
    <row r="13" spans="2:12" outlineLevel="1" x14ac:dyDescent="0.3">
      <c r="B13" s="11" t="s">
        <v>13</v>
      </c>
      <c r="C13" s="12"/>
      <c r="D13" s="12"/>
      <c r="E13" s="13"/>
      <c r="F13" s="16"/>
      <c r="G13" s="16"/>
      <c r="H13" s="16"/>
      <c r="I13" s="16"/>
      <c r="J13" s="15">
        <f t="shared" ref="J13:J23" si="0">H13-I13</f>
        <v>0</v>
      </c>
      <c r="K13" s="17"/>
    </row>
    <row r="14" spans="2:12" outlineLevel="1" x14ac:dyDescent="0.3">
      <c r="B14" s="11" t="s">
        <v>14</v>
      </c>
      <c r="C14" s="12"/>
      <c r="D14" s="12"/>
      <c r="E14" s="13"/>
      <c r="F14" s="16"/>
      <c r="G14" s="16"/>
      <c r="H14" s="16"/>
      <c r="I14" s="16"/>
      <c r="J14" s="15">
        <f t="shared" si="0"/>
        <v>0</v>
      </c>
    </row>
    <row r="15" spans="2:12" outlineLevel="1" x14ac:dyDescent="0.3">
      <c r="B15" s="11" t="s">
        <v>15</v>
      </c>
      <c r="C15" s="12"/>
      <c r="D15" s="12"/>
      <c r="E15" s="13"/>
      <c r="F15" s="16"/>
      <c r="G15" s="16"/>
      <c r="H15" s="16"/>
      <c r="I15" s="16"/>
      <c r="J15" s="15">
        <f t="shared" si="0"/>
        <v>0</v>
      </c>
    </row>
    <row r="16" spans="2:12" outlineLevel="1" x14ac:dyDescent="0.3">
      <c r="B16" s="11" t="s">
        <v>16</v>
      </c>
      <c r="C16" s="12"/>
      <c r="D16" s="12"/>
      <c r="E16" s="13"/>
      <c r="F16" s="16"/>
      <c r="G16" s="16"/>
      <c r="H16" s="16"/>
      <c r="I16" s="16"/>
      <c r="J16" s="15">
        <f t="shared" si="0"/>
        <v>0</v>
      </c>
    </row>
    <row r="17" spans="2:11" x14ac:dyDescent="0.3">
      <c r="B17" s="11" t="s">
        <v>17</v>
      </c>
      <c r="C17" s="12"/>
      <c r="D17" s="12"/>
      <c r="E17" s="13"/>
      <c r="F17" s="16">
        <v>7206832000</v>
      </c>
      <c r="G17" s="16">
        <v>7206832000</v>
      </c>
      <c r="H17" s="16">
        <f>8662769257</f>
        <v>8662769257</v>
      </c>
      <c r="I17" s="16">
        <f>8662769257</f>
        <v>8662769257</v>
      </c>
      <c r="J17" s="15">
        <f t="shared" si="0"/>
        <v>0</v>
      </c>
    </row>
    <row r="18" spans="2:11" x14ac:dyDescent="0.3">
      <c r="B18" s="11" t="s">
        <v>18</v>
      </c>
      <c r="C18" s="12"/>
      <c r="D18" s="12"/>
      <c r="E18" s="13"/>
      <c r="F18" s="16">
        <v>384470096000</v>
      </c>
      <c r="G18" s="16">
        <v>409300478000</v>
      </c>
      <c r="H18" s="16">
        <v>409300478000</v>
      </c>
      <c r="I18" s="16">
        <v>409300478000</v>
      </c>
      <c r="J18" s="15">
        <f t="shared" si="0"/>
        <v>0</v>
      </c>
    </row>
    <row r="19" spans="2:11" outlineLevel="1" x14ac:dyDescent="0.3">
      <c r="B19" s="11" t="s">
        <v>19</v>
      </c>
      <c r="C19" s="12"/>
      <c r="D19" s="12"/>
      <c r="E19" s="13"/>
      <c r="F19" s="16"/>
      <c r="G19" s="16"/>
      <c r="H19" s="16"/>
      <c r="I19" s="16"/>
      <c r="J19" s="15">
        <f t="shared" si="0"/>
        <v>0</v>
      </c>
    </row>
    <row r="20" spans="2:11" outlineLevel="1" x14ac:dyDescent="0.3">
      <c r="B20" s="11" t="s">
        <v>20</v>
      </c>
      <c r="C20" s="12"/>
      <c r="D20" s="12"/>
      <c r="E20" s="13"/>
      <c r="F20" s="16"/>
      <c r="G20" s="16"/>
      <c r="H20" s="16"/>
      <c r="I20" s="16"/>
      <c r="J20" s="15">
        <f t="shared" si="0"/>
        <v>0</v>
      </c>
    </row>
    <row r="21" spans="2:11" outlineLevel="1" x14ac:dyDescent="0.3">
      <c r="B21" s="11" t="s">
        <v>21</v>
      </c>
      <c r="C21" s="12"/>
      <c r="D21" s="12"/>
      <c r="E21" s="13"/>
      <c r="F21" s="16">
        <v>0</v>
      </c>
      <c r="G21" s="16">
        <v>0</v>
      </c>
      <c r="H21" s="16">
        <v>0</v>
      </c>
      <c r="I21" s="16">
        <v>0</v>
      </c>
      <c r="J21" s="15">
        <f t="shared" si="0"/>
        <v>0</v>
      </c>
    </row>
    <row r="22" spans="2:11" outlineLevel="1" x14ac:dyDescent="0.3">
      <c r="B22" s="11" t="s">
        <v>22</v>
      </c>
      <c r="C22" s="12"/>
      <c r="D22" s="12"/>
      <c r="E22" s="13"/>
      <c r="F22" s="16"/>
      <c r="G22" s="16"/>
      <c r="H22" s="16"/>
      <c r="I22" s="16"/>
      <c r="J22" s="15">
        <f t="shared" si="0"/>
        <v>0</v>
      </c>
    </row>
    <row r="23" spans="2:11" outlineLevel="1" x14ac:dyDescent="0.3">
      <c r="B23" s="11" t="s">
        <v>23</v>
      </c>
      <c r="C23" s="12"/>
      <c r="D23" s="12"/>
      <c r="E23" s="13"/>
      <c r="F23" s="18"/>
      <c r="G23" s="18"/>
      <c r="H23" s="18"/>
      <c r="I23" s="18"/>
      <c r="J23" s="15">
        <f t="shared" si="0"/>
        <v>0</v>
      </c>
    </row>
    <row r="24" spans="2:11" x14ac:dyDescent="0.3">
      <c r="B24" s="19"/>
      <c r="C24" s="20" t="s">
        <v>24</v>
      </c>
      <c r="D24" s="20"/>
      <c r="E24" s="21"/>
      <c r="F24" s="22">
        <f>SUM(F12:F23)</f>
        <v>391676928000</v>
      </c>
      <c r="G24" s="22">
        <f>SUM(G12:G23)</f>
        <v>416507310000</v>
      </c>
      <c r="H24" s="22">
        <f>SUM(H12:H23)</f>
        <v>417963247257</v>
      </c>
      <c r="I24" s="22">
        <f>SUM(I12:I23)</f>
        <v>417963247257</v>
      </c>
      <c r="J24" s="23">
        <f t="shared" ref="J24" si="1">SUM(J12:J23)</f>
        <v>0</v>
      </c>
    </row>
    <row r="25" spans="2:11" x14ac:dyDescent="0.3">
      <c r="B25" s="11" t="s">
        <v>25</v>
      </c>
      <c r="C25" s="12"/>
      <c r="D25" s="12"/>
      <c r="E25" s="13"/>
      <c r="F25" s="13"/>
      <c r="G25" s="16">
        <v>0</v>
      </c>
      <c r="H25" s="16">
        <v>0</v>
      </c>
      <c r="I25" s="15"/>
      <c r="J25" s="15"/>
    </row>
    <row r="26" spans="2:11" x14ac:dyDescent="0.3">
      <c r="B26" s="24"/>
      <c r="C26" s="25" t="s">
        <v>26</v>
      </c>
      <c r="D26" s="25"/>
      <c r="E26" s="26"/>
      <c r="F26" s="27">
        <f>F24+F25</f>
        <v>391676928000</v>
      </c>
      <c r="G26" s="27">
        <f>G24+G25</f>
        <v>416507310000</v>
      </c>
      <c r="H26" s="27">
        <f t="shared" ref="H26:J26" si="2">H24+H25</f>
        <v>417963247257</v>
      </c>
      <c r="I26" s="27">
        <f t="shared" si="2"/>
        <v>417963247257</v>
      </c>
      <c r="J26" s="28">
        <f t="shared" si="2"/>
        <v>0</v>
      </c>
    </row>
    <row r="27" spans="2:11" s="12" customFormat="1" x14ac:dyDescent="0.3">
      <c r="H27" s="29"/>
      <c r="I27" s="29"/>
      <c r="J27" s="29"/>
    </row>
    <row r="28" spans="2:11" x14ac:dyDescent="0.3">
      <c r="B28" s="38" t="s">
        <v>27</v>
      </c>
      <c r="C28" s="39"/>
      <c r="D28" s="39"/>
      <c r="E28" s="40"/>
      <c r="F28" s="44" t="s">
        <v>5</v>
      </c>
      <c r="G28" s="45"/>
      <c r="H28" s="46" t="s">
        <v>6</v>
      </c>
      <c r="I28" s="47"/>
      <c r="J28" s="48"/>
    </row>
    <row r="29" spans="2:11" x14ac:dyDescent="0.3">
      <c r="B29" s="41"/>
      <c r="C29" s="42"/>
      <c r="D29" s="42"/>
      <c r="E29" s="43"/>
      <c r="F29" s="8" t="s">
        <v>7</v>
      </c>
      <c r="G29" s="8" t="s">
        <v>8</v>
      </c>
      <c r="H29" s="30" t="s">
        <v>9</v>
      </c>
      <c r="I29" s="10" t="s">
        <v>10</v>
      </c>
      <c r="J29" s="10" t="s">
        <v>28</v>
      </c>
    </row>
    <row r="30" spans="2:11" x14ac:dyDescent="0.3">
      <c r="B30" s="31" t="s">
        <v>29</v>
      </c>
      <c r="C30" s="32"/>
      <c r="D30" s="32"/>
      <c r="E30" s="32"/>
      <c r="F30" s="14">
        <v>391676928000</v>
      </c>
      <c r="G30" s="14">
        <v>416507310000</v>
      </c>
      <c r="H30" s="14">
        <v>415963967683</v>
      </c>
      <c r="I30" s="14">
        <v>415963967683</v>
      </c>
      <c r="J30" s="15">
        <f>H30-I30</f>
        <v>0</v>
      </c>
    </row>
    <row r="31" spans="2:11" outlineLevel="1" x14ac:dyDescent="0.3">
      <c r="B31" s="11" t="s">
        <v>30</v>
      </c>
      <c r="C31" s="12"/>
      <c r="D31" s="12"/>
      <c r="E31" s="12"/>
      <c r="F31" s="16"/>
      <c r="G31" s="16"/>
      <c r="H31" s="16"/>
      <c r="I31" s="16"/>
      <c r="J31" s="15">
        <f>H31-I31</f>
        <v>0</v>
      </c>
      <c r="K31" s="17"/>
    </row>
    <row r="32" spans="2:11" outlineLevel="1" x14ac:dyDescent="0.3">
      <c r="B32" s="11" t="s">
        <v>31</v>
      </c>
      <c r="C32" s="12"/>
      <c r="D32" s="12"/>
      <c r="E32" s="12"/>
      <c r="F32" s="16"/>
      <c r="G32" s="16"/>
      <c r="H32" s="16"/>
      <c r="I32" s="16"/>
      <c r="J32" s="15">
        <f t="shared" ref="J32:J42" si="3">H32-I32</f>
        <v>0</v>
      </c>
    </row>
    <row r="33" spans="2:10" outlineLevel="1" x14ac:dyDescent="0.3">
      <c r="B33" s="11" t="s">
        <v>32</v>
      </c>
      <c r="C33" s="12"/>
      <c r="D33" s="12"/>
      <c r="E33" s="12"/>
      <c r="F33" s="16"/>
      <c r="G33" s="16"/>
      <c r="H33" s="16"/>
      <c r="I33" s="16"/>
      <c r="J33" s="15">
        <f t="shared" si="3"/>
        <v>0</v>
      </c>
    </row>
    <row r="34" spans="2:10" outlineLevel="1" x14ac:dyDescent="0.3">
      <c r="B34" s="11" t="s">
        <v>33</v>
      </c>
      <c r="C34" s="12"/>
      <c r="D34" s="12"/>
      <c r="E34" s="12"/>
      <c r="F34" s="16"/>
      <c r="G34" s="16"/>
      <c r="H34" s="16"/>
      <c r="I34" s="16"/>
      <c r="J34" s="15">
        <f t="shared" si="3"/>
        <v>0</v>
      </c>
    </row>
    <row r="35" spans="2:10" outlineLevel="1" x14ac:dyDescent="0.3">
      <c r="B35" s="11" t="s">
        <v>34</v>
      </c>
      <c r="C35" s="12"/>
      <c r="D35" s="12"/>
      <c r="E35" s="12"/>
      <c r="F35" s="16"/>
      <c r="G35" s="16"/>
      <c r="H35" s="16"/>
      <c r="I35" s="16"/>
      <c r="J35" s="15">
        <f t="shared" si="3"/>
        <v>0</v>
      </c>
    </row>
    <row r="36" spans="2:10" outlineLevel="1" x14ac:dyDescent="0.3">
      <c r="B36" s="11" t="s">
        <v>35</v>
      </c>
      <c r="C36" s="12"/>
      <c r="D36" s="12"/>
      <c r="E36" s="12"/>
      <c r="F36" s="16"/>
      <c r="G36" s="16"/>
      <c r="H36" s="16"/>
      <c r="I36" s="16"/>
      <c r="J36" s="15">
        <f t="shared" si="3"/>
        <v>0</v>
      </c>
    </row>
    <row r="37" spans="2:10" outlineLevel="1" x14ac:dyDescent="0.3">
      <c r="B37" s="11" t="s">
        <v>36</v>
      </c>
      <c r="C37" s="12"/>
      <c r="D37" s="12"/>
      <c r="E37" s="12"/>
      <c r="F37" s="16"/>
      <c r="G37" s="16"/>
      <c r="H37" s="16"/>
      <c r="I37" s="16"/>
      <c r="J37" s="15">
        <f t="shared" si="3"/>
        <v>0</v>
      </c>
    </row>
    <row r="38" spans="2:10" outlineLevel="1" x14ac:dyDescent="0.3">
      <c r="B38" s="11" t="s">
        <v>37</v>
      </c>
      <c r="C38" s="12"/>
      <c r="D38" s="12"/>
      <c r="E38" s="12"/>
      <c r="F38" s="16"/>
      <c r="G38" s="16"/>
      <c r="H38" s="16"/>
      <c r="I38" s="16"/>
      <c r="J38" s="15">
        <f>H38-I38</f>
        <v>0</v>
      </c>
    </row>
    <row r="39" spans="2:10" outlineLevel="1" x14ac:dyDescent="0.3">
      <c r="B39" s="11" t="s">
        <v>38</v>
      </c>
      <c r="C39" s="12"/>
      <c r="D39" s="12"/>
      <c r="E39" s="12"/>
      <c r="F39" s="16"/>
      <c r="G39" s="16"/>
      <c r="H39" s="16"/>
      <c r="I39" s="16"/>
      <c r="J39" s="15">
        <f t="shared" si="3"/>
        <v>0</v>
      </c>
    </row>
    <row r="40" spans="2:10" outlineLevel="1" x14ac:dyDescent="0.3">
      <c r="B40" s="11" t="s">
        <v>39</v>
      </c>
      <c r="C40" s="12"/>
      <c r="D40" s="12"/>
      <c r="E40" s="12"/>
      <c r="F40" s="16"/>
      <c r="G40" s="16"/>
      <c r="H40" s="16"/>
      <c r="I40" s="16"/>
      <c r="J40" s="15">
        <f t="shared" si="3"/>
        <v>0</v>
      </c>
    </row>
    <row r="41" spans="2:10" outlineLevel="1" x14ac:dyDescent="0.3">
      <c r="B41" s="11" t="s">
        <v>40</v>
      </c>
      <c r="C41" s="12"/>
      <c r="D41" s="12"/>
      <c r="E41" s="12"/>
      <c r="F41" s="16"/>
      <c r="G41" s="16"/>
      <c r="H41" s="16"/>
      <c r="I41" s="16"/>
      <c r="J41" s="15">
        <f t="shared" si="3"/>
        <v>0</v>
      </c>
    </row>
    <row r="42" spans="2:10" outlineLevel="1" x14ac:dyDescent="0.3">
      <c r="B42" s="11" t="s">
        <v>41</v>
      </c>
      <c r="C42" s="12"/>
      <c r="D42" s="12"/>
      <c r="E42" s="12"/>
      <c r="F42" s="16"/>
      <c r="G42" s="16"/>
      <c r="H42" s="16"/>
      <c r="I42" s="16"/>
      <c r="J42" s="15">
        <f t="shared" si="3"/>
        <v>0</v>
      </c>
    </row>
    <row r="43" spans="2:10" outlineLevel="1" x14ac:dyDescent="0.3">
      <c r="B43" s="11" t="s">
        <v>42</v>
      </c>
      <c r="C43" s="12"/>
      <c r="D43" s="12"/>
      <c r="E43" s="12"/>
      <c r="F43" s="18"/>
      <c r="G43" s="16"/>
      <c r="H43" s="18"/>
      <c r="I43" s="18"/>
      <c r="J43" s="15"/>
    </row>
    <row r="44" spans="2:10" x14ac:dyDescent="0.3">
      <c r="B44" s="19"/>
      <c r="C44" s="20" t="s">
        <v>24</v>
      </c>
      <c r="D44" s="20"/>
      <c r="E44" s="20"/>
      <c r="F44" s="22">
        <f>SUM(F30:F43)</f>
        <v>391676928000</v>
      </c>
      <c r="G44" s="22">
        <f>SUM(G30:G43)</f>
        <v>416507310000</v>
      </c>
      <c r="H44" s="22">
        <f t="shared" ref="H44:I44" si="4">SUM(H30:H43)</f>
        <v>415963967683</v>
      </c>
      <c r="I44" s="22">
        <f t="shared" si="4"/>
        <v>415963967683</v>
      </c>
      <c r="J44" s="22">
        <f>SUM(J30:J43)</f>
        <v>0</v>
      </c>
    </row>
    <row r="45" spans="2:10" x14ac:dyDescent="0.3">
      <c r="B45" s="11" t="s">
        <v>43</v>
      </c>
      <c r="C45" s="12"/>
      <c r="D45" s="12"/>
      <c r="E45" s="12"/>
      <c r="F45" s="33"/>
      <c r="G45" s="16">
        <v>0</v>
      </c>
      <c r="H45" s="34"/>
      <c r="I45" s="35"/>
      <c r="J45" s="35"/>
    </row>
    <row r="46" spans="2:10" x14ac:dyDescent="0.3">
      <c r="B46" s="24"/>
      <c r="C46" s="25" t="s">
        <v>26</v>
      </c>
      <c r="D46" s="25"/>
      <c r="E46" s="25"/>
      <c r="F46" s="27">
        <f>SUM(F44:F45)</f>
        <v>391676928000</v>
      </c>
      <c r="G46" s="27">
        <f>SUM(G44:G45)</f>
        <v>416507310000</v>
      </c>
      <c r="H46" s="27">
        <f t="shared" ref="H46:J46" si="5">SUM(H44:H45)</f>
        <v>415963967683</v>
      </c>
      <c r="I46" s="27">
        <f t="shared" si="5"/>
        <v>415963967683</v>
      </c>
      <c r="J46" s="27">
        <f t="shared" si="5"/>
        <v>0</v>
      </c>
    </row>
    <row r="48" spans="2:10" x14ac:dyDescent="0.3">
      <c r="E48" s="1" t="s">
        <v>44</v>
      </c>
    </row>
  </sheetData>
  <mergeCells count="9">
    <mergeCell ref="B28:E29"/>
    <mergeCell ref="F28:G28"/>
    <mergeCell ref="H28:J28"/>
    <mergeCell ref="B6:J6"/>
    <mergeCell ref="B7:J7"/>
    <mergeCell ref="B8:J8"/>
    <mergeCell ref="B10:E11"/>
    <mergeCell ref="F10:G10"/>
    <mergeCell ref="H10:J10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64" fitToHeight="0" orientation="portrait" horizontalDpi="4294967294" verticalDpi="4294967294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zoomScale="80" zoomScaleNormal="80" workbookViewId="0">
      <selection activeCell="E4" sqref="E4"/>
    </sheetView>
  </sheetViews>
  <sheetFormatPr baseColWidth="10" defaultRowHeight="16.5" x14ac:dyDescent="0.3"/>
  <cols>
    <col min="1" max="1" width="7.42578125" style="1" bestFit="1" customWidth="1"/>
    <col min="2" max="4" width="2.7109375" style="1" customWidth="1"/>
    <col min="5" max="5" width="37.7109375" style="1" customWidth="1"/>
    <col min="6" max="10" width="14.28515625" style="1" customWidth="1"/>
    <col min="11" max="11" width="3" style="1" customWidth="1"/>
    <col min="12" max="16384" width="11.42578125" style="1"/>
  </cols>
  <sheetData>
    <row r="1" spans="2:12" x14ac:dyDescent="0.3">
      <c r="H1" s="2"/>
      <c r="I1" s="2"/>
    </row>
    <row r="2" spans="2:12" x14ac:dyDescent="0.3">
      <c r="H2" s="2"/>
      <c r="I2" s="2"/>
    </row>
    <row r="3" spans="2:12" x14ac:dyDescent="0.3">
      <c r="H3" s="2"/>
      <c r="I3" s="2"/>
    </row>
    <row r="4" spans="2:12" x14ac:dyDescent="0.3">
      <c r="B4" s="3" t="s">
        <v>0</v>
      </c>
      <c r="C4" s="3"/>
      <c r="D4" s="3"/>
      <c r="E4" s="3"/>
      <c r="F4" s="3"/>
      <c r="G4" s="3"/>
      <c r="L4" s="3"/>
    </row>
    <row r="5" spans="2:12" ht="18.75" customHeight="1" x14ac:dyDescent="0.3">
      <c r="B5" s="3" t="s">
        <v>1</v>
      </c>
      <c r="C5" s="3"/>
      <c r="D5" s="3"/>
      <c r="E5" s="3"/>
      <c r="F5" s="3"/>
      <c r="G5" s="3"/>
      <c r="L5" s="3"/>
    </row>
    <row r="6" spans="2:12" x14ac:dyDescent="0.3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4"/>
      <c r="L6" s="4"/>
    </row>
    <row r="7" spans="2:12" x14ac:dyDescent="0.3">
      <c r="B7" s="50" t="str">
        <f>CONCATENATE("Desde el 01 de Enero al 31 de Diciembre de "," ",'[1]Balance general (Activo)'!J1)</f>
        <v>Desde el 01 de Enero al 31 de Diciembre de  2019</v>
      </c>
      <c r="C7" s="50"/>
      <c r="D7" s="50"/>
      <c r="E7" s="50"/>
      <c r="F7" s="50"/>
      <c r="G7" s="50"/>
      <c r="H7" s="50"/>
      <c r="I7" s="50"/>
      <c r="J7" s="50"/>
      <c r="K7" s="5"/>
      <c r="L7" s="5"/>
    </row>
    <row r="8" spans="2:12" x14ac:dyDescent="0.3">
      <c r="B8" s="50" t="s">
        <v>3</v>
      </c>
      <c r="C8" s="50"/>
      <c r="D8" s="50"/>
      <c r="E8" s="50"/>
      <c r="F8" s="50"/>
      <c r="G8" s="50"/>
      <c r="H8" s="50"/>
      <c r="I8" s="50"/>
      <c r="J8" s="50"/>
      <c r="K8" s="5"/>
      <c r="L8" s="5"/>
    </row>
    <row r="9" spans="2:12" x14ac:dyDescent="0.3">
      <c r="B9" s="6"/>
      <c r="C9" s="7"/>
      <c r="D9" s="7"/>
    </row>
    <row r="10" spans="2:12" ht="15" customHeight="1" x14ac:dyDescent="0.3">
      <c r="B10" s="38" t="s">
        <v>4</v>
      </c>
      <c r="C10" s="39"/>
      <c r="D10" s="39"/>
      <c r="E10" s="40"/>
      <c r="F10" s="44" t="s">
        <v>5</v>
      </c>
      <c r="G10" s="45"/>
      <c r="H10" s="46" t="s">
        <v>6</v>
      </c>
      <c r="I10" s="47"/>
      <c r="J10" s="48"/>
    </row>
    <row r="11" spans="2:12" x14ac:dyDescent="0.3">
      <c r="B11" s="41"/>
      <c r="C11" s="42"/>
      <c r="D11" s="42"/>
      <c r="E11" s="43"/>
      <c r="F11" s="8" t="s">
        <v>7</v>
      </c>
      <c r="G11" s="9" t="s">
        <v>8</v>
      </c>
      <c r="H11" s="10" t="s">
        <v>9</v>
      </c>
      <c r="I11" s="10" t="s">
        <v>10</v>
      </c>
      <c r="J11" s="10" t="s">
        <v>11</v>
      </c>
    </row>
    <row r="12" spans="2:12" x14ac:dyDescent="0.3">
      <c r="B12" s="11" t="s">
        <v>12</v>
      </c>
      <c r="C12" s="12"/>
      <c r="D12" s="12"/>
      <c r="E12" s="13"/>
      <c r="F12" s="14"/>
      <c r="G12" s="14"/>
      <c r="H12" s="14"/>
      <c r="I12" s="14"/>
      <c r="J12" s="15">
        <f>H12-I12</f>
        <v>0</v>
      </c>
    </row>
    <row r="13" spans="2:12" x14ac:dyDescent="0.3">
      <c r="B13" s="11" t="s">
        <v>13</v>
      </c>
      <c r="C13" s="12"/>
      <c r="D13" s="12"/>
      <c r="E13" s="13"/>
      <c r="F13" s="16"/>
      <c r="G13" s="16"/>
      <c r="H13" s="16"/>
      <c r="I13" s="16"/>
      <c r="J13" s="15">
        <f t="shared" ref="J13:J23" si="0">H13-I13</f>
        <v>0</v>
      </c>
      <c r="K13" s="17"/>
    </row>
    <row r="14" spans="2:12" x14ac:dyDescent="0.3">
      <c r="B14" s="11" t="s">
        <v>14</v>
      </c>
      <c r="C14" s="12"/>
      <c r="D14" s="12"/>
      <c r="E14" s="13"/>
      <c r="F14" s="16"/>
      <c r="G14" s="16"/>
      <c r="H14" s="16"/>
      <c r="I14" s="16"/>
      <c r="J14" s="15">
        <f t="shared" si="0"/>
        <v>0</v>
      </c>
    </row>
    <row r="15" spans="2:12" x14ac:dyDescent="0.3">
      <c r="B15" s="11" t="s">
        <v>15</v>
      </c>
      <c r="C15" s="12"/>
      <c r="D15" s="12"/>
      <c r="E15" s="13"/>
      <c r="F15" s="16">
        <v>122080000</v>
      </c>
      <c r="G15" s="16">
        <v>121842000</v>
      </c>
      <c r="H15" s="16">
        <f>588446457+1000</f>
        <v>588447457</v>
      </c>
      <c r="I15" s="16">
        <f>588446457+1000</f>
        <v>588447457</v>
      </c>
      <c r="J15" s="15">
        <f t="shared" si="0"/>
        <v>0</v>
      </c>
    </row>
    <row r="16" spans="2:12" x14ac:dyDescent="0.3">
      <c r="B16" s="11" t="s">
        <v>16</v>
      </c>
      <c r="C16" s="12"/>
      <c r="D16" s="12"/>
      <c r="E16" s="13"/>
      <c r="F16" s="16">
        <v>127401000</v>
      </c>
      <c r="G16" s="16">
        <v>127153000</v>
      </c>
      <c r="H16" s="16">
        <v>71545190</v>
      </c>
      <c r="I16" s="16">
        <v>71545190</v>
      </c>
      <c r="J16" s="15">
        <f t="shared" si="0"/>
        <v>0</v>
      </c>
    </row>
    <row r="17" spans="2:11" x14ac:dyDescent="0.3">
      <c r="B17" s="11" t="s">
        <v>17</v>
      </c>
      <c r="C17" s="12"/>
      <c r="D17" s="12"/>
      <c r="E17" s="13"/>
      <c r="F17" s="16">
        <v>4643401000</v>
      </c>
      <c r="G17" s="16">
        <v>4718018000</v>
      </c>
      <c r="H17" s="16">
        <v>7612431382</v>
      </c>
      <c r="I17" s="16">
        <v>7612431382</v>
      </c>
      <c r="J17" s="15">
        <f t="shared" si="0"/>
        <v>0</v>
      </c>
    </row>
    <row r="18" spans="2:11" x14ac:dyDescent="0.3">
      <c r="B18" s="11" t="s">
        <v>18</v>
      </c>
      <c r="C18" s="12"/>
      <c r="D18" s="12"/>
      <c r="E18" s="13"/>
      <c r="F18" s="16">
        <v>186533090000</v>
      </c>
      <c r="G18" s="16">
        <v>191583705000</v>
      </c>
      <c r="H18" s="16">
        <v>163236841140</v>
      </c>
      <c r="I18" s="16">
        <v>163236841140</v>
      </c>
      <c r="J18" s="15">
        <f t="shared" si="0"/>
        <v>0</v>
      </c>
    </row>
    <row r="19" spans="2:11" x14ac:dyDescent="0.3">
      <c r="B19" s="11" t="s">
        <v>19</v>
      </c>
      <c r="C19" s="12"/>
      <c r="D19" s="12"/>
      <c r="E19" s="13"/>
      <c r="F19" s="16"/>
      <c r="G19" s="16"/>
      <c r="H19" s="16">
        <v>3794104</v>
      </c>
      <c r="I19" s="16">
        <v>3794104</v>
      </c>
      <c r="J19" s="15">
        <f t="shared" si="0"/>
        <v>0</v>
      </c>
    </row>
    <row r="20" spans="2:11" x14ac:dyDescent="0.3">
      <c r="B20" s="11" t="s">
        <v>20</v>
      </c>
      <c r="C20" s="12"/>
      <c r="D20" s="12"/>
      <c r="E20" s="13"/>
      <c r="F20" s="16"/>
      <c r="G20" s="16"/>
      <c r="H20" s="16">
        <v>1354626</v>
      </c>
      <c r="I20" s="16">
        <v>1354626</v>
      </c>
      <c r="J20" s="15">
        <f t="shared" si="0"/>
        <v>0</v>
      </c>
    </row>
    <row r="21" spans="2:11" x14ac:dyDescent="0.3">
      <c r="B21" s="11" t="s">
        <v>21</v>
      </c>
      <c r="C21" s="12"/>
      <c r="D21" s="12"/>
      <c r="E21" s="13"/>
      <c r="F21" s="16">
        <v>241366000</v>
      </c>
      <c r="G21" s="16">
        <v>241366000</v>
      </c>
      <c r="H21" s="16">
        <v>13485895157</v>
      </c>
      <c r="I21" s="16">
        <v>13485895157</v>
      </c>
      <c r="J21" s="15">
        <f t="shared" si="0"/>
        <v>0</v>
      </c>
    </row>
    <row r="22" spans="2:11" x14ac:dyDescent="0.3">
      <c r="B22" s="11" t="s">
        <v>22</v>
      </c>
      <c r="C22" s="12"/>
      <c r="D22" s="12"/>
      <c r="E22" s="13"/>
      <c r="F22" s="16"/>
      <c r="G22" s="16"/>
      <c r="H22" s="16"/>
      <c r="I22" s="16"/>
      <c r="J22" s="15">
        <f t="shared" si="0"/>
        <v>0</v>
      </c>
    </row>
    <row r="23" spans="2:11" x14ac:dyDescent="0.3">
      <c r="B23" s="11" t="s">
        <v>23</v>
      </c>
      <c r="C23" s="12"/>
      <c r="D23" s="12"/>
      <c r="E23" s="13"/>
      <c r="F23" s="18"/>
      <c r="G23" s="18"/>
      <c r="H23" s="18"/>
      <c r="I23" s="18"/>
      <c r="J23" s="15">
        <f t="shared" si="0"/>
        <v>0</v>
      </c>
    </row>
    <row r="24" spans="2:11" x14ac:dyDescent="0.3">
      <c r="B24" s="19"/>
      <c r="C24" s="20" t="s">
        <v>24</v>
      </c>
      <c r="D24" s="20"/>
      <c r="E24" s="21"/>
      <c r="F24" s="22">
        <f>SUM(F12:F23)</f>
        <v>191667338000</v>
      </c>
      <c r="G24" s="22">
        <f>SUM(G12:G23)</f>
        <v>196792084000</v>
      </c>
      <c r="H24" s="22">
        <f>SUM(H12:H23)-1000</f>
        <v>185000308056</v>
      </c>
      <c r="I24" s="22">
        <f>SUM(I12:I23)-1000</f>
        <v>185000308056</v>
      </c>
      <c r="J24" s="23">
        <f t="shared" ref="J24" si="1">SUM(J12:J23)</f>
        <v>0</v>
      </c>
    </row>
    <row r="25" spans="2:11" x14ac:dyDescent="0.3">
      <c r="B25" s="11" t="s">
        <v>25</v>
      </c>
      <c r="C25" s="12"/>
      <c r="D25" s="12"/>
      <c r="E25" s="13"/>
      <c r="F25" s="13"/>
      <c r="G25" s="16">
        <v>4563066000</v>
      </c>
      <c r="H25" s="16">
        <v>0</v>
      </c>
      <c r="I25" s="15"/>
      <c r="J25" s="15"/>
    </row>
    <row r="26" spans="2:11" x14ac:dyDescent="0.3">
      <c r="B26" s="24"/>
      <c r="C26" s="25" t="s">
        <v>26</v>
      </c>
      <c r="D26" s="25"/>
      <c r="E26" s="26"/>
      <c r="F26" s="27">
        <f>F24+F25</f>
        <v>191667338000</v>
      </c>
      <c r="G26" s="27">
        <f>G24+G25</f>
        <v>201355150000</v>
      </c>
      <c r="H26" s="27">
        <f t="shared" ref="H26:J26" si="2">H24+H25</f>
        <v>185000308056</v>
      </c>
      <c r="I26" s="27">
        <f t="shared" si="2"/>
        <v>185000308056</v>
      </c>
      <c r="J26" s="28">
        <f t="shared" si="2"/>
        <v>0</v>
      </c>
    </row>
    <row r="27" spans="2:11" s="12" customFormat="1" x14ac:dyDescent="0.3">
      <c r="H27" s="29"/>
      <c r="I27" s="29"/>
      <c r="J27" s="29"/>
    </row>
    <row r="28" spans="2:11" x14ac:dyDescent="0.3">
      <c r="B28" s="38" t="s">
        <v>27</v>
      </c>
      <c r="C28" s="39"/>
      <c r="D28" s="39"/>
      <c r="E28" s="40"/>
      <c r="F28" s="44" t="s">
        <v>5</v>
      </c>
      <c r="G28" s="45"/>
      <c r="H28" s="46" t="s">
        <v>6</v>
      </c>
      <c r="I28" s="47"/>
      <c r="J28" s="48"/>
    </row>
    <row r="29" spans="2:11" x14ac:dyDescent="0.3">
      <c r="B29" s="41"/>
      <c r="C29" s="42"/>
      <c r="D29" s="42"/>
      <c r="E29" s="43"/>
      <c r="F29" s="8" t="s">
        <v>7</v>
      </c>
      <c r="G29" s="8" t="s">
        <v>8</v>
      </c>
      <c r="H29" s="30" t="s">
        <v>9</v>
      </c>
      <c r="I29" s="10" t="s">
        <v>10</v>
      </c>
      <c r="J29" s="10" t="s">
        <v>28</v>
      </c>
    </row>
    <row r="30" spans="2:11" x14ac:dyDescent="0.3">
      <c r="B30" s="31" t="s">
        <v>29</v>
      </c>
      <c r="C30" s="32"/>
      <c r="D30" s="32"/>
      <c r="E30" s="32"/>
      <c r="F30" s="14">
        <v>13927324000</v>
      </c>
      <c r="G30" s="14">
        <v>14842389000</v>
      </c>
      <c r="H30" s="14">
        <v>14760622589</v>
      </c>
      <c r="I30" s="14">
        <v>14760622589</v>
      </c>
      <c r="J30" s="15"/>
    </row>
    <row r="31" spans="2:11" x14ac:dyDescent="0.3">
      <c r="B31" s="11" t="s">
        <v>30</v>
      </c>
      <c r="C31" s="12"/>
      <c r="D31" s="12"/>
      <c r="E31" s="12"/>
      <c r="F31" s="16">
        <v>71553930000</v>
      </c>
      <c r="G31" s="16">
        <v>72133549000</v>
      </c>
      <c r="H31" s="16">
        <v>71348766070</v>
      </c>
      <c r="I31" s="16">
        <v>71175025911</v>
      </c>
      <c r="J31" s="15">
        <f>H31-I31</f>
        <v>173740159</v>
      </c>
      <c r="K31" s="17"/>
    </row>
    <row r="32" spans="2:11" x14ac:dyDescent="0.3">
      <c r="B32" s="11" t="s">
        <v>31</v>
      </c>
      <c r="C32" s="12"/>
      <c r="D32" s="12"/>
      <c r="E32" s="12"/>
      <c r="F32" s="16"/>
      <c r="G32" s="16">
        <v>8298377000</v>
      </c>
      <c r="H32" s="16">
        <v>8298377000</v>
      </c>
      <c r="I32" s="16">
        <v>8298377000</v>
      </c>
      <c r="J32" s="15">
        <f t="shared" ref="J32:J42" si="3">H32-I32</f>
        <v>0</v>
      </c>
    </row>
    <row r="33" spans="2:10" x14ac:dyDescent="0.3">
      <c r="B33" s="11" t="s">
        <v>32</v>
      </c>
      <c r="C33" s="12"/>
      <c r="D33" s="12"/>
      <c r="E33" s="12"/>
      <c r="F33" s="16">
        <v>6066729000</v>
      </c>
      <c r="G33" s="16">
        <v>6067980000</v>
      </c>
      <c r="H33" s="16">
        <v>5951325515</v>
      </c>
      <c r="I33" s="16">
        <v>5951325515</v>
      </c>
      <c r="J33" s="15">
        <f t="shared" si="3"/>
        <v>0</v>
      </c>
    </row>
    <row r="34" spans="2:10" x14ac:dyDescent="0.3">
      <c r="B34" s="11" t="s">
        <v>33</v>
      </c>
      <c r="C34" s="12"/>
      <c r="D34" s="12"/>
      <c r="E34" s="12"/>
      <c r="F34" s="16"/>
      <c r="G34" s="16"/>
      <c r="H34" s="16"/>
      <c r="I34" s="16"/>
      <c r="J34" s="15">
        <f t="shared" si="3"/>
        <v>0</v>
      </c>
    </row>
    <row r="35" spans="2:10" x14ac:dyDescent="0.3">
      <c r="B35" s="11" t="s">
        <v>34</v>
      </c>
      <c r="C35" s="12"/>
      <c r="D35" s="12"/>
      <c r="E35" s="12"/>
      <c r="F35" s="16"/>
      <c r="G35" s="16">
        <v>77602000</v>
      </c>
      <c r="H35" s="16">
        <v>77601374</v>
      </c>
      <c r="I35" s="16">
        <v>77601374</v>
      </c>
      <c r="J35" s="15">
        <f t="shared" si="3"/>
        <v>0</v>
      </c>
    </row>
    <row r="36" spans="2:10" x14ac:dyDescent="0.3">
      <c r="B36" s="11" t="s">
        <v>35</v>
      </c>
      <c r="C36" s="12"/>
      <c r="D36" s="12"/>
      <c r="E36" s="12"/>
      <c r="F36" s="16"/>
      <c r="G36" s="16"/>
      <c r="H36" s="16"/>
      <c r="I36" s="16"/>
      <c r="J36" s="15">
        <f t="shared" si="3"/>
        <v>0</v>
      </c>
    </row>
    <row r="37" spans="2:10" x14ac:dyDescent="0.3">
      <c r="B37" s="11" t="s">
        <v>36</v>
      </c>
      <c r="C37" s="12"/>
      <c r="D37" s="12"/>
      <c r="E37" s="12"/>
      <c r="F37" s="16"/>
      <c r="G37" s="16"/>
      <c r="H37" s="16"/>
      <c r="I37" s="16"/>
      <c r="J37" s="15">
        <f t="shared" si="3"/>
        <v>0</v>
      </c>
    </row>
    <row r="38" spans="2:10" x14ac:dyDescent="0.3">
      <c r="B38" s="11" t="s">
        <v>37</v>
      </c>
      <c r="C38" s="12"/>
      <c r="D38" s="12"/>
      <c r="E38" s="12"/>
      <c r="F38" s="16">
        <v>4478671000</v>
      </c>
      <c r="G38" s="16">
        <v>6808671000</v>
      </c>
      <c r="H38" s="16">
        <v>6629551856</v>
      </c>
      <c r="I38" s="16">
        <v>5009537446</v>
      </c>
      <c r="J38" s="15">
        <f>H38-I38+1000</f>
        <v>1620015410</v>
      </c>
    </row>
    <row r="39" spans="2:10" x14ac:dyDescent="0.3">
      <c r="B39" s="11" t="s">
        <v>38</v>
      </c>
      <c r="C39" s="12"/>
      <c r="D39" s="12"/>
      <c r="E39" s="12"/>
      <c r="F39" s="16"/>
      <c r="G39" s="16"/>
      <c r="H39" s="16"/>
      <c r="I39" s="16"/>
      <c r="J39" s="15">
        <f t="shared" si="3"/>
        <v>0</v>
      </c>
    </row>
    <row r="40" spans="2:10" x14ac:dyDescent="0.3">
      <c r="B40" s="11" t="s">
        <v>39</v>
      </c>
      <c r="C40" s="12"/>
      <c r="D40" s="12"/>
      <c r="E40" s="12"/>
      <c r="F40" s="16">
        <v>94400885000</v>
      </c>
      <c r="G40" s="16">
        <v>75388582000</v>
      </c>
      <c r="H40" s="16">
        <v>71276657925</v>
      </c>
      <c r="I40" s="16">
        <v>67384191980</v>
      </c>
      <c r="J40" s="15">
        <f t="shared" si="3"/>
        <v>3892465945</v>
      </c>
    </row>
    <row r="41" spans="2:10" x14ac:dyDescent="0.3">
      <c r="B41" s="11" t="s">
        <v>40</v>
      </c>
      <c r="C41" s="12"/>
      <c r="D41" s="12"/>
      <c r="E41" s="12"/>
      <c r="F41" s="16">
        <v>241366000</v>
      </c>
      <c r="G41" s="16">
        <v>7583763000</v>
      </c>
      <c r="H41" s="16">
        <v>7048176382</v>
      </c>
      <c r="I41" s="16">
        <v>7048176382</v>
      </c>
      <c r="J41" s="15">
        <f t="shared" si="3"/>
        <v>0</v>
      </c>
    </row>
    <row r="42" spans="2:10" x14ac:dyDescent="0.3">
      <c r="B42" s="11" t="s">
        <v>41</v>
      </c>
      <c r="C42" s="12"/>
      <c r="D42" s="12"/>
      <c r="E42" s="12"/>
      <c r="F42" s="16"/>
      <c r="G42" s="16"/>
      <c r="H42" s="16"/>
      <c r="I42" s="16"/>
      <c r="J42" s="15">
        <f t="shared" si="3"/>
        <v>0</v>
      </c>
    </row>
    <row r="43" spans="2:10" x14ac:dyDescent="0.3">
      <c r="B43" s="11" t="s">
        <v>42</v>
      </c>
      <c r="C43" s="12"/>
      <c r="D43" s="12"/>
      <c r="E43" s="12"/>
      <c r="F43" s="18">
        <v>998433000</v>
      </c>
      <c r="G43" s="16">
        <v>998348000</v>
      </c>
      <c r="H43" s="18">
        <v>644006140</v>
      </c>
      <c r="I43" s="18">
        <v>644006140</v>
      </c>
      <c r="J43" s="15"/>
    </row>
    <row r="44" spans="2:10" x14ac:dyDescent="0.3">
      <c r="B44" s="19"/>
      <c r="C44" s="20" t="s">
        <v>24</v>
      </c>
      <c r="D44" s="20"/>
      <c r="E44" s="20"/>
      <c r="F44" s="22">
        <f>SUM(F30:F43)</f>
        <v>191667338000</v>
      </c>
      <c r="G44" s="22">
        <f>SUM(G30:G43)</f>
        <v>192199261000</v>
      </c>
      <c r="H44" s="22">
        <f t="shared" ref="H44:I44" si="4">SUM(H30:H43)</f>
        <v>186035084851</v>
      </c>
      <c r="I44" s="22">
        <f t="shared" si="4"/>
        <v>180348864337</v>
      </c>
      <c r="J44" s="22">
        <f>SUM(J30:J43)-1000</f>
        <v>5686220514</v>
      </c>
    </row>
    <row r="45" spans="2:10" x14ac:dyDescent="0.3">
      <c r="B45" s="11" t="s">
        <v>43</v>
      </c>
      <c r="C45" s="12"/>
      <c r="D45" s="12"/>
      <c r="E45" s="12"/>
      <c r="F45" s="33"/>
      <c r="G45" s="16">
        <v>9155889000</v>
      </c>
      <c r="H45" s="34"/>
      <c r="I45" s="35"/>
      <c r="J45" s="35"/>
    </row>
    <row r="46" spans="2:10" x14ac:dyDescent="0.3">
      <c r="B46" s="24"/>
      <c r="C46" s="25" t="s">
        <v>26</v>
      </c>
      <c r="D46" s="25"/>
      <c r="E46" s="25"/>
      <c r="F46" s="27">
        <f>SUM(F44:F45)</f>
        <v>191667338000</v>
      </c>
      <c r="G46" s="27">
        <f>SUM(G44:G45)</f>
        <v>201355150000</v>
      </c>
      <c r="H46" s="27">
        <f t="shared" ref="H46:J46" si="5">SUM(H44:H45)</f>
        <v>186035084851</v>
      </c>
      <c r="I46" s="27">
        <f t="shared" si="5"/>
        <v>180348864337</v>
      </c>
      <c r="J46" s="27">
        <f t="shared" si="5"/>
        <v>5686220514</v>
      </c>
    </row>
    <row r="48" spans="2:10" x14ac:dyDescent="0.3">
      <c r="E48" s="1" t="s">
        <v>44</v>
      </c>
    </row>
  </sheetData>
  <mergeCells count="9">
    <mergeCell ref="B28:E29"/>
    <mergeCell ref="F28:G28"/>
    <mergeCell ref="H28:J28"/>
    <mergeCell ref="B6:J6"/>
    <mergeCell ref="B7:J7"/>
    <mergeCell ref="B8:J8"/>
    <mergeCell ref="B10:E11"/>
    <mergeCell ref="F10:G10"/>
    <mergeCell ref="H10:J10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64" fitToHeight="0" orientation="portrait" horizontalDpi="4294967294" verticalDpi="4294967294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Estado de sit. pres 2019 CAPJ</vt:lpstr>
      <vt:lpstr>E° de sit. pres 2019 PJ+UAT</vt:lpstr>
      <vt:lpstr>Estado de sit. pres 2018</vt:lpstr>
      <vt:lpstr>'E° de sit. pres 2019 PJ+UAT'!Área_de_impresión</vt:lpstr>
      <vt:lpstr>'Estado de sit. pres 2018'!Área_de_impresión</vt:lpstr>
      <vt:lpstr>'Estado de sit. pres 2019 CAPJ'!Área_de_impresión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Alberto Caballero Encalada</dc:creator>
  <cp:lastModifiedBy>KATHERIN JANE HOLMGREN FIDALGO</cp:lastModifiedBy>
  <cp:lastPrinted>2020-03-12T19:01:43Z</cp:lastPrinted>
  <dcterms:created xsi:type="dcterms:W3CDTF">2020-03-11T15:38:55Z</dcterms:created>
  <dcterms:modified xsi:type="dcterms:W3CDTF">2020-03-16T20:52:17Z</dcterms:modified>
</cp:coreProperties>
</file>