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20" windowHeight="11020" tabRatio="941" firstSheet="19" activeTab="19"/>
  </bookViews>
  <sheets>
    <sheet name="Índice" sheetId="80" r:id="rId1"/>
    <sheet name="Nota 1" sheetId="24" r:id="rId2"/>
    <sheet name="Nota 2" sheetId="25" r:id="rId3"/>
    <sheet name="Nota 3" sheetId="26" r:id="rId4"/>
    <sheet name="Nota 4" sheetId="68" r:id="rId5"/>
    <sheet name="Nota 5" sheetId="28" r:id="rId6"/>
    <sheet name="Nota 6" sheetId="29" r:id="rId7"/>
    <sheet name="Nota 7" sheetId="30" r:id="rId8"/>
    <sheet name="Nota 8" sheetId="31" r:id="rId9"/>
    <sheet name="Nota 9" sheetId="32" r:id="rId10"/>
    <sheet name="Nota 10" sheetId="33" r:id="rId11"/>
    <sheet name="Nota 11" sheetId="34" r:id="rId12"/>
    <sheet name="Nota 12" sheetId="38" r:id="rId13"/>
    <sheet name="Nota 13" sheetId="75" r:id="rId14"/>
    <sheet name="Nota 14" sheetId="39" r:id="rId15"/>
    <sheet name="Nota 15" sheetId="40" r:id="rId16"/>
    <sheet name="Nota 16" sheetId="57" r:id="rId17"/>
    <sheet name="Nota 17" sheetId="76" r:id="rId18"/>
    <sheet name="Nota 18" sheetId="73" r:id="rId19"/>
    <sheet name="Nota 19" sheetId="42" r:id="rId20"/>
    <sheet name="Nota 20" sheetId="43" r:id="rId21"/>
    <sheet name="Nota 21" sheetId="44" r:id="rId22"/>
    <sheet name="Nota 22" sheetId="46" r:id="rId23"/>
    <sheet name="Nota 23" sheetId="47" r:id="rId24"/>
    <sheet name="Nota 24" sheetId="48" r:id="rId25"/>
    <sheet name="Nota 25" sheetId="49" r:id="rId26"/>
    <sheet name="Nota 26" sheetId="45" r:id="rId27"/>
    <sheet name="Nota 27" sheetId="50" r:id="rId28"/>
    <sheet name="Nota 28" sheetId="59" r:id="rId29"/>
    <sheet name="Nota 29" sheetId="58" r:id="rId30"/>
    <sheet name="Nota 30" sheetId="60" r:id="rId31"/>
    <sheet name="Nota 31" sheetId="55" r:id="rId32"/>
    <sheet name="Nota 32" sheetId="62" r:id="rId33"/>
    <sheet name="Nota 33" sheetId="54" r:id="rId34"/>
    <sheet name="Nota 34" sheetId="81" r:id="rId35"/>
    <sheet name="Nota 35" sheetId="82" r:id="rId36"/>
    <sheet name="Nota 36" sheetId="51" r:id="rId37"/>
    <sheet name="Nota 37" sheetId="53" r:id="rId38"/>
    <sheet name="Nota 38" sheetId="63" r:id="rId39"/>
    <sheet name="Nota 39" sheetId="69" r:id="rId40"/>
    <sheet name="Hoja1" sheetId="83" r:id="rId41"/>
  </sheets>
  <definedNames>
    <definedName name="_xlnm.Print_Area" localSheetId="10">'Nota 10'!$A$1:$D$10</definedName>
    <definedName name="_xlnm.Print_Area" localSheetId="11">'Nota 11'!$A$1:$C$30</definedName>
    <definedName name="_xlnm.Print_Area" localSheetId="12">'Nota 12'!$A$1:$I$122</definedName>
    <definedName name="_xlnm.Print_Area" localSheetId="13">'Nota 13'!$A$1:$E$6</definedName>
    <definedName name="_xlnm.Print_Area" localSheetId="14">'Nota 14'!$A$1:$J$85</definedName>
    <definedName name="_xlnm.Print_Area" localSheetId="15">'Nota 15'!$A$1:$H$45</definedName>
    <definedName name="_xlnm.Print_Area" localSheetId="16">'Nota 16'!$A$1:$J$36</definedName>
    <definedName name="_xlnm.Print_Area" localSheetId="19">'Nota 19'!$A$1:$J$57</definedName>
    <definedName name="_xlnm.Print_Area" localSheetId="20">'Nota 20'!$A$1:$J$18</definedName>
    <definedName name="_xlnm.Print_Area" localSheetId="21">'Nota 21'!$A$1:$J$18</definedName>
    <definedName name="_xlnm.Print_Area" localSheetId="22">'Nota 22'!$A$1:$G$30</definedName>
    <definedName name="_xlnm.Print_Area" localSheetId="23">'Nota 23'!$A$1:$H$73</definedName>
    <definedName name="_xlnm.Print_Area" localSheetId="24">'Nota 24'!$A$1:$G$56</definedName>
    <definedName name="_xlnm.Print_Area" localSheetId="25">'Nota 25'!$A$1:$G$21</definedName>
    <definedName name="_xlnm.Print_Area" localSheetId="26">'Nota 26'!$A$1:$I$67</definedName>
    <definedName name="_xlnm.Print_Area" localSheetId="27">'Nota 27'!$A$1:$F$25</definedName>
    <definedName name="_xlnm.Print_Area" localSheetId="28">'Nota 28'!$A$1:$D$9</definedName>
    <definedName name="_xlnm.Print_Area" localSheetId="29">'Nota 29'!$A$1:$F$22</definedName>
    <definedName name="_xlnm.Print_Area" localSheetId="30">'Nota 30'!$A$1:$C$11</definedName>
    <definedName name="_xlnm.Print_Area" localSheetId="31">'Nota 31'!$A$1:$C$66</definedName>
    <definedName name="_xlnm.Print_Area" localSheetId="32">'Nota 32'!$A$1:$E$2</definedName>
    <definedName name="_xlnm.Print_Area" localSheetId="33">'Nota 33'!$A$1:$I$34</definedName>
    <definedName name="_xlnm.Print_Area" localSheetId="36">'Nota 36'!$A$1:$H$47</definedName>
    <definedName name="_xlnm.Print_Area" localSheetId="37">'Nota 37'!$A$1:$C$6</definedName>
    <definedName name="_xlnm.Print_Area" localSheetId="38">'Nota 38'!$A$1:$C$7</definedName>
    <definedName name="_xlnm.Print_Area" localSheetId="5">'Nota 5'!$A$1:$J$37</definedName>
    <definedName name="_xlnm.Print_Area" localSheetId="6">'Nota 6'!$A$1:$J$37</definedName>
    <definedName name="_xlnm.Print_Area" localSheetId="7">'Nota 7'!$A$1:$J$11</definedName>
    <definedName name="_xlnm.Print_Area" localSheetId="8">'Nota 8'!$A$1:$H$44</definedName>
    <definedName name="_xlnm.Print_Area" localSheetId="9">'Nota 9'!$A$1:$I$46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7" i="39" l="1"/>
  <c r="L48" i="39"/>
  <c r="L50" i="39"/>
  <c r="L51" i="39"/>
  <c r="L52" i="39"/>
  <c r="L53" i="39"/>
  <c r="L46" i="39"/>
  <c r="L42" i="39"/>
  <c r="L43" i="39"/>
  <c r="L44" i="39"/>
  <c r="L41" i="39"/>
  <c r="I72" i="38" l="1"/>
  <c r="D86" i="38"/>
  <c r="E86" i="38"/>
  <c r="F86" i="38"/>
  <c r="B18" i="53" l="1"/>
  <c r="E104" i="68"/>
  <c r="D104" i="68"/>
  <c r="F94" i="68"/>
  <c r="F95" i="68"/>
  <c r="F96" i="68"/>
  <c r="F97" i="68"/>
  <c r="F98" i="68"/>
  <c r="F104" i="68" s="1"/>
  <c r="F99" i="68"/>
  <c r="F100" i="68"/>
  <c r="F101" i="68"/>
  <c r="F102" i="68"/>
  <c r="F103" i="68"/>
  <c r="F93" i="68"/>
  <c r="F127" i="68"/>
  <c r="F156" i="68"/>
  <c r="E156" i="68"/>
  <c r="D156" i="68"/>
  <c r="F153" i="68"/>
  <c r="F76" i="68"/>
  <c r="F77" i="68"/>
  <c r="F78" i="68"/>
  <c r="F79" i="68"/>
  <c r="F80" i="68"/>
  <c r="F81" i="68"/>
  <c r="F82" i="68"/>
  <c r="F83" i="68"/>
  <c r="F84" i="68"/>
  <c r="F85" i="68"/>
  <c r="F28" i="68" l="1"/>
  <c r="F29" i="68"/>
  <c r="F30" i="68"/>
  <c r="F31" i="68"/>
  <c r="F32" i="68"/>
  <c r="F33" i="68"/>
  <c r="F34" i="68"/>
  <c r="F35" i="68"/>
  <c r="F27" i="68"/>
  <c r="F10" i="68"/>
  <c r="F11" i="68"/>
  <c r="F12" i="68"/>
  <c r="F13" i="68"/>
  <c r="F14" i="68"/>
  <c r="F15" i="68"/>
  <c r="F16" i="68"/>
  <c r="F17" i="68"/>
  <c r="F18" i="68"/>
  <c r="F9" i="68"/>
  <c r="F36" i="68" l="1"/>
  <c r="D56" i="55"/>
  <c r="E56" i="55"/>
  <c r="F20" i="73"/>
  <c r="E55" i="73"/>
  <c r="F46" i="73"/>
  <c r="F47" i="73"/>
  <c r="F48" i="73"/>
  <c r="F49" i="73"/>
  <c r="F50" i="73"/>
  <c r="F51" i="73"/>
  <c r="F52" i="73"/>
  <c r="F53" i="73"/>
  <c r="F54" i="73"/>
  <c r="D57" i="55" l="1"/>
  <c r="L66" i="39"/>
  <c r="L64" i="39"/>
  <c r="L65" i="39"/>
  <c r="L60" i="39"/>
  <c r="L61" i="39"/>
  <c r="L59" i="39"/>
  <c r="C77" i="38"/>
  <c r="I79" i="38"/>
  <c r="J79" i="38" s="1"/>
  <c r="I78" i="38"/>
  <c r="I74" i="38"/>
  <c r="I75" i="38"/>
  <c r="I76" i="38"/>
  <c r="I73" i="38"/>
  <c r="I59" i="38"/>
  <c r="H27" i="38"/>
  <c r="G28" i="38"/>
  <c r="F30" i="38"/>
  <c r="I77" i="38" l="1"/>
  <c r="I80" i="38"/>
  <c r="I45" i="38"/>
  <c r="I46" i="38"/>
  <c r="I47" i="38"/>
  <c r="I48" i="38"/>
  <c r="I49" i="38"/>
  <c r="I44" i="38"/>
  <c r="I8" i="38"/>
  <c r="I9" i="38"/>
  <c r="I10" i="38"/>
  <c r="I11" i="38"/>
  <c r="I12" i="38"/>
  <c r="I13" i="38"/>
  <c r="I7" i="38"/>
  <c r="F60" i="68"/>
  <c r="F50" i="68"/>
  <c r="F51" i="68"/>
  <c r="F49" i="68"/>
  <c r="B27" i="38"/>
  <c r="I14" i="38" l="1"/>
  <c r="I57" i="38"/>
  <c r="I58" i="38"/>
  <c r="I56" i="38"/>
  <c r="I63" i="38" l="1"/>
  <c r="I62" i="38"/>
  <c r="I61" i="38"/>
  <c r="I64" i="38" l="1"/>
  <c r="I55" i="38"/>
  <c r="D33" i="32" l="1"/>
  <c r="F33" i="32" s="1"/>
  <c r="F22" i="32"/>
  <c r="F23" i="32"/>
  <c r="F24" i="32"/>
  <c r="F25" i="32"/>
  <c r="F26" i="32"/>
  <c r="F27" i="32"/>
  <c r="F28" i="32"/>
  <c r="F29" i="32"/>
  <c r="F30" i="32"/>
  <c r="F31" i="32"/>
  <c r="F40" i="32"/>
  <c r="F41" i="32"/>
  <c r="F42" i="32"/>
  <c r="D43" i="32"/>
  <c r="F43" i="32" s="1"/>
  <c r="C70" i="47" l="1"/>
  <c r="H65" i="42"/>
  <c r="F67" i="42"/>
  <c r="H67" i="42" s="1"/>
  <c r="F75" i="42"/>
  <c r="G75" i="42"/>
  <c r="H75" i="42" l="1"/>
  <c r="E48" i="31"/>
  <c r="H48" i="31"/>
  <c r="H49" i="31"/>
  <c r="E50" i="31"/>
  <c r="H50" i="31"/>
  <c r="H51" i="31"/>
  <c r="H52" i="31"/>
  <c r="H53" i="31"/>
  <c r="E54" i="31"/>
  <c r="H54" i="31"/>
  <c r="E55" i="31"/>
  <c r="H55" i="31"/>
  <c r="E56" i="31"/>
  <c r="H56" i="31"/>
  <c r="H57" i="31"/>
  <c r="E58" i="31"/>
  <c r="H58" i="31"/>
  <c r="H59" i="31"/>
  <c r="E60" i="31"/>
  <c r="H60" i="31"/>
  <c r="E61" i="31"/>
  <c r="H61" i="31"/>
  <c r="E62" i="31"/>
  <c r="H62" i="31"/>
  <c r="E63" i="31"/>
  <c r="H63" i="31"/>
  <c r="E64" i="31"/>
  <c r="H64" i="31"/>
  <c r="H65" i="31"/>
  <c r="H66" i="31"/>
  <c r="E67" i="31"/>
  <c r="H67" i="31"/>
  <c r="E68" i="31"/>
  <c r="H68" i="31"/>
  <c r="B15" i="53" l="1"/>
  <c r="B13" i="53"/>
  <c r="B20" i="53" l="1"/>
  <c r="C39" i="48"/>
  <c r="B39" i="48"/>
  <c r="C27" i="48"/>
  <c r="B27" i="48"/>
  <c r="H29" i="51" l="1"/>
  <c r="H30" i="51"/>
  <c r="H31" i="51"/>
  <c r="H32" i="51"/>
  <c r="H33" i="51"/>
  <c r="H34" i="51"/>
  <c r="H35" i="51"/>
  <c r="H36" i="51"/>
  <c r="H37" i="51"/>
  <c r="H28" i="51"/>
  <c r="H8" i="51"/>
  <c r="H9" i="51"/>
  <c r="H10" i="51"/>
  <c r="H11" i="51"/>
  <c r="H12" i="51"/>
  <c r="H13" i="51"/>
  <c r="H14" i="51"/>
  <c r="H7" i="51"/>
  <c r="F15" i="51"/>
  <c r="E8" i="51"/>
  <c r="E9" i="51"/>
  <c r="E10" i="51"/>
  <c r="E11" i="51"/>
  <c r="E12" i="51"/>
  <c r="E13" i="51"/>
  <c r="E14" i="51"/>
  <c r="E7" i="51"/>
  <c r="E29" i="51"/>
  <c r="E30" i="51"/>
  <c r="E31" i="51"/>
  <c r="E32" i="51"/>
  <c r="E33" i="51"/>
  <c r="E34" i="51"/>
  <c r="E35" i="51"/>
  <c r="E36" i="51"/>
  <c r="E28" i="51"/>
  <c r="C39" i="51"/>
  <c r="F39" i="51"/>
  <c r="G39" i="51"/>
  <c r="C15" i="51"/>
  <c r="G15" i="51"/>
  <c r="D39" i="51"/>
  <c r="D15" i="51"/>
  <c r="D22" i="51"/>
  <c r="B14" i="58"/>
  <c r="C14" i="58"/>
  <c r="C10" i="58"/>
  <c r="B10" i="58"/>
  <c r="B6" i="58"/>
  <c r="C6" i="58"/>
  <c r="C8" i="59"/>
  <c r="G6" i="59"/>
  <c r="E15" i="51" l="1"/>
  <c r="H15" i="51"/>
  <c r="E39" i="51"/>
  <c r="H39" i="51"/>
  <c r="B8" i="59" l="1"/>
  <c r="D82" i="47" l="1"/>
  <c r="B82" i="47"/>
  <c r="B25" i="47"/>
  <c r="C25" i="47"/>
  <c r="E13" i="47" l="1"/>
  <c r="D8" i="47"/>
  <c r="D13" i="47" s="1"/>
  <c r="B13" i="47"/>
  <c r="G8" i="47"/>
  <c r="G13" i="47" s="1"/>
  <c r="C102" i="31" l="1"/>
  <c r="B102" i="31"/>
  <c r="G85" i="31"/>
  <c r="F85" i="31"/>
  <c r="D85" i="31"/>
  <c r="C85" i="31"/>
  <c r="J22" i="31" s="1"/>
  <c r="H84" i="31"/>
  <c r="E84" i="31"/>
  <c r="H83" i="31"/>
  <c r="E83" i="31"/>
  <c r="H82" i="31"/>
  <c r="H81" i="31"/>
  <c r="H80" i="31"/>
  <c r="H79" i="31"/>
  <c r="E79" i="31"/>
  <c r="H78" i="31"/>
  <c r="H77" i="31"/>
  <c r="E77" i="31"/>
  <c r="H76" i="31"/>
  <c r="H75" i="31"/>
  <c r="E75" i="31"/>
  <c r="H74" i="31"/>
  <c r="E74" i="31"/>
  <c r="H73" i="31"/>
  <c r="E73" i="31"/>
  <c r="H72" i="31"/>
  <c r="H71" i="31"/>
  <c r="E71" i="31"/>
  <c r="H70" i="31"/>
  <c r="E70" i="31"/>
  <c r="H69" i="31"/>
  <c r="E69" i="31"/>
  <c r="H47" i="31"/>
  <c r="H46" i="31"/>
  <c r="E46" i="31"/>
  <c r="H45" i="31"/>
  <c r="G41" i="31"/>
  <c r="F41" i="31"/>
  <c r="D41" i="31"/>
  <c r="C41" i="31"/>
  <c r="E40" i="31"/>
  <c r="H39" i="31"/>
  <c r="E39" i="31"/>
  <c r="H38" i="31"/>
  <c r="E38" i="31"/>
  <c r="H37" i="31"/>
  <c r="E37" i="31"/>
  <c r="H36" i="31"/>
  <c r="E36" i="31"/>
  <c r="H35" i="31"/>
  <c r="E35" i="31"/>
  <c r="H34" i="31"/>
  <c r="E34" i="31"/>
  <c r="H33" i="31"/>
  <c r="E33" i="31"/>
  <c r="H32" i="31"/>
  <c r="E32" i="31"/>
  <c r="H31" i="31"/>
  <c r="E31" i="31"/>
  <c r="H30" i="31"/>
  <c r="E30" i="31"/>
  <c r="H29" i="31"/>
  <c r="E29" i="31"/>
  <c r="H28" i="31"/>
  <c r="E28" i="31"/>
  <c r="H27" i="31"/>
  <c r="E27" i="31"/>
  <c r="H26" i="31"/>
  <c r="E26" i="31"/>
  <c r="H25" i="31"/>
  <c r="E25" i="31"/>
  <c r="H24" i="31"/>
  <c r="E24" i="31"/>
  <c r="H23" i="31"/>
  <c r="E23" i="31"/>
  <c r="H22" i="31"/>
  <c r="E22" i="31"/>
  <c r="E41" i="31" s="1"/>
  <c r="F16" i="31"/>
  <c r="E16" i="31"/>
  <c r="C16" i="31"/>
  <c r="B16" i="31"/>
  <c r="G13" i="31"/>
  <c r="D13" i="31"/>
  <c r="G12" i="31"/>
  <c r="D12" i="31"/>
  <c r="D16" i="31" s="1"/>
  <c r="G16" i="31" l="1"/>
  <c r="K22" i="31"/>
  <c r="H41" i="31"/>
  <c r="J23" i="31"/>
  <c r="K23" i="31"/>
  <c r="E85" i="31"/>
  <c r="L22" i="31" s="1"/>
  <c r="H85" i="31"/>
  <c r="L23" i="31" s="1"/>
  <c r="B11" i="45"/>
  <c r="C11" i="45"/>
  <c r="C10" i="43" l="1"/>
  <c r="F10" i="43" s="1"/>
  <c r="F7" i="43"/>
  <c r="F8" i="43"/>
  <c r="F9" i="43"/>
  <c r="P9" i="43"/>
  <c r="P8" i="43"/>
  <c r="P7" i="43"/>
  <c r="G10" i="43"/>
  <c r="J10" i="43" s="1"/>
  <c r="J7" i="43"/>
  <c r="J8" i="43"/>
  <c r="J9" i="43"/>
  <c r="N9" i="43"/>
  <c r="N8" i="43"/>
  <c r="N7" i="43"/>
  <c r="K65" i="42"/>
  <c r="F49" i="42"/>
  <c r="G49" i="42"/>
  <c r="H47" i="42"/>
  <c r="H49" i="42" l="1"/>
  <c r="F45" i="73" l="1"/>
  <c r="F55" i="73" s="1"/>
  <c r="D37" i="73"/>
  <c r="F37" i="73" s="1"/>
  <c r="K6" i="73" s="1"/>
  <c r="F35" i="73"/>
  <c r="D12" i="73"/>
  <c r="F12" i="73" s="1"/>
  <c r="H45" i="39"/>
  <c r="F26" i="39"/>
  <c r="G26" i="39"/>
  <c r="F9" i="39"/>
  <c r="G9" i="39"/>
  <c r="B98" i="38"/>
  <c r="C98" i="38"/>
  <c r="D98" i="38"/>
  <c r="E98" i="38"/>
  <c r="B50" i="38"/>
  <c r="C50" i="38"/>
  <c r="B14" i="38"/>
  <c r="C14" i="38"/>
  <c r="K22" i="38"/>
  <c r="C14" i="32"/>
  <c r="J13" i="32"/>
  <c r="J9" i="32"/>
  <c r="D14" i="32"/>
  <c r="E146" i="68" l="1"/>
  <c r="D146" i="68"/>
  <c r="F144" i="68"/>
  <c r="F143" i="68"/>
  <c r="F142" i="68"/>
  <c r="F129" i="68"/>
  <c r="E129" i="68"/>
  <c r="D129" i="68"/>
  <c r="E120" i="68"/>
  <c r="D120" i="68"/>
  <c r="F118" i="68"/>
  <c r="F117" i="68"/>
  <c r="E86" i="68"/>
  <c r="D86" i="68"/>
  <c r="F75" i="68"/>
  <c r="F62" i="68"/>
  <c r="E62" i="68"/>
  <c r="D62" i="68"/>
  <c r="F53" i="68"/>
  <c r="E53" i="68"/>
  <c r="D53" i="68"/>
  <c r="E36" i="68"/>
  <c r="D36" i="68"/>
  <c r="F20" i="68"/>
  <c r="E20" i="68"/>
  <c r="D20" i="68"/>
  <c r="H13" i="68" l="1"/>
  <c r="H16" i="68" s="1"/>
  <c r="F120" i="68"/>
  <c r="F86" i="68"/>
  <c r="H11" i="68" s="1"/>
  <c r="F146" i="68"/>
  <c r="D25" i="30"/>
  <c r="C25" i="30"/>
  <c r="E17" i="30"/>
  <c r="D17" i="30"/>
  <c r="F14" i="30"/>
  <c r="F17" i="30" s="1"/>
  <c r="D10" i="30"/>
  <c r="F7" i="30"/>
  <c r="F10" i="30" s="1"/>
  <c r="H36" i="68" l="1"/>
  <c r="H7" i="68"/>
  <c r="H8" i="68"/>
  <c r="H67" i="39"/>
  <c r="H62" i="39"/>
  <c r="I8" i="39"/>
  <c r="C9" i="39"/>
  <c r="D9" i="39"/>
  <c r="B9" i="39"/>
  <c r="E8" i="39"/>
  <c r="H49" i="39"/>
  <c r="H54" i="39" s="1"/>
  <c r="G49" i="39"/>
  <c r="L49" i="39" s="1"/>
  <c r="I45" i="39"/>
  <c r="J45" i="39"/>
  <c r="K45" i="39"/>
  <c r="L45" i="39"/>
  <c r="G45" i="39"/>
  <c r="H63" i="39" l="1"/>
  <c r="L62" i="39"/>
  <c r="G54" i="39"/>
  <c r="L54" i="39" s="1"/>
  <c r="H72" i="39"/>
  <c r="I7" i="39" l="1"/>
  <c r="I9" i="39" s="1"/>
  <c r="G67" i="39"/>
  <c r="L67" i="39" s="1"/>
  <c r="G63" i="39"/>
  <c r="G72" i="39" l="1"/>
  <c r="L72" i="39" s="1"/>
  <c r="L63" i="39"/>
  <c r="E7" i="39"/>
  <c r="E9" i="39" s="1"/>
  <c r="E45" i="38" l="1"/>
  <c r="E46" i="38"/>
  <c r="E47" i="38"/>
  <c r="E48" i="38"/>
  <c r="E49" i="38"/>
  <c r="E44" i="38"/>
  <c r="C24" i="38"/>
  <c r="D24" i="38"/>
  <c r="E24" i="38"/>
  <c r="F24" i="38"/>
  <c r="G24" i="38"/>
  <c r="B24" i="38"/>
  <c r="E8" i="38"/>
  <c r="E9" i="38"/>
  <c r="E10" i="38"/>
  <c r="E11" i="38"/>
  <c r="E12" i="38"/>
  <c r="E13" i="38"/>
  <c r="E7" i="38"/>
  <c r="D60" i="38"/>
  <c r="E60" i="38"/>
  <c r="F60" i="38"/>
  <c r="F69" i="38" s="1"/>
  <c r="G60" i="38"/>
  <c r="G69" i="38" s="1"/>
  <c r="H60" i="38"/>
  <c r="I60" i="38"/>
  <c r="I69" i="38" s="1"/>
  <c r="D64" i="38"/>
  <c r="E64" i="38"/>
  <c r="F64" i="38"/>
  <c r="G64" i="38"/>
  <c r="H64" i="38"/>
  <c r="C68" i="38"/>
  <c r="D68" i="38"/>
  <c r="E68" i="38"/>
  <c r="F68" i="38"/>
  <c r="G68" i="38"/>
  <c r="H68" i="38"/>
  <c r="B68" i="38"/>
  <c r="C64" i="38"/>
  <c r="B64" i="38"/>
  <c r="C60" i="38"/>
  <c r="B60" i="38"/>
  <c r="E69" i="38" l="1"/>
  <c r="D69" i="38"/>
  <c r="H69" i="38"/>
  <c r="E14" i="38"/>
  <c r="C69" i="38"/>
  <c r="E50" i="38"/>
  <c r="B69" i="38"/>
  <c r="I81" i="38"/>
  <c r="I86" i="38" s="1"/>
  <c r="I85" i="38"/>
  <c r="I84" i="38"/>
  <c r="I83" i="38"/>
  <c r="I82" i="38"/>
  <c r="H81" i="38"/>
  <c r="H77" i="38"/>
  <c r="G77" i="38"/>
  <c r="G86" i="38" s="1"/>
  <c r="C81" i="38"/>
  <c r="C86" i="38" s="1"/>
  <c r="B77" i="38"/>
  <c r="G50" i="38"/>
  <c r="H86" i="38" l="1"/>
  <c r="B86" i="38"/>
  <c r="D88" i="38" s="1"/>
  <c r="J81" i="38"/>
  <c r="F50" i="38"/>
  <c r="I50" i="38"/>
  <c r="A37" i="80" l="1"/>
  <c r="A36" i="80"/>
  <c r="A41" i="80" l="1"/>
  <c r="A12" i="80" l="1"/>
  <c r="A38" i="80" l="1"/>
  <c r="A40" i="80"/>
  <c r="A39" i="80"/>
  <c r="A35" i="80"/>
  <c r="A34" i="80"/>
  <c r="A33" i="80"/>
  <c r="A32" i="80"/>
  <c r="A31" i="80"/>
  <c r="A30" i="80"/>
  <c r="A29" i="80"/>
  <c r="A28" i="80"/>
  <c r="A27" i="80"/>
  <c r="A26" i="80"/>
  <c r="A25" i="80"/>
  <c r="A24" i="80"/>
  <c r="A23" i="80"/>
  <c r="A22" i="80"/>
  <c r="A21" i="80"/>
  <c r="A20" i="80"/>
  <c r="A19" i="80"/>
  <c r="A18" i="80"/>
  <c r="A17" i="80"/>
  <c r="A16" i="80"/>
  <c r="A15" i="80"/>
  <c r="A14" i="80"/>
  <c r="A13" i="80"/>
  <c r="A11" i="80"/>
  <c r="A10" i="80"/>
  <c r="A9" i="80"/>
  <c r="A8" i="80"/>
  <c r="A7" i="80"/>
  <c r="A6" i="80"/>
  <c r="A5" i="80"/>
  <c r="A4" i="80"/>
  <c r="A3" i="80"/>
</calcChain>
</file>

<file path=xl/sharedStrings.xml><?xml version="1.0" encoding="utf-8"?>
<sst xmlns="http://schemas.openxmlformats.org/spreadsheetml/2006/main" count="2032" uniqueCount="904">
  <si>
    <t>Terrenos</t>
  </si>
  <si>
    <t>Impuestos</t>
  </si>
  <si>
    <t>Denominación</t>
  </si>
  <si>
    <t>Total</t>
  </si>
  <si>
    <t xml:space="preserve"> </t>
  </si>
  <si>
    <t>N°</t>
  </si>
  <si>
    <t>Rut</t>
  </si>
  <si>
    <t>Nombre</t>
  </si>
  <si>
    <t>Del año</t>
  </si>
  <si>
    <t>De años anteriores</t>
  </si>
  <si>
    <t>Subtotal</t>
  </si>
  <si>
    <t>Resto de Deudores</t>
  </si>
  <si>
    <t>TOTAL</t>
  </si>
  <si>
    <t>Nota 5. Cuentas por Cobrar con Contraprestación</t>
  </si>
  <si>
    <t>Hasta 90 días</t>
  </si>
  <si>
    <t>De 91 días a un año</t>
  </si>
  <si>
    <t>Más de un año</t>
  </si>
  <si>
    <t>Nota 6. Cuentas por Cobrar sin Contraprestación</t>
  </si>
  <si>
    <t>Inversiones a valor razonable con cambios en los resultados</t>
  </si>
  <si>
    <t>Inversiones mantenidas hasta el vencimiento</t>
  </si>
  <si>
    <t>Inversiones disponibles para la venta y otras inversiones</t>
  </si>
  <si>
    <t>Concepto</t>
  </si>
  <si>
    <t>Corto Plazo</t>
  </si>
  <si>
    <t>Largo Plazo</t>
  </si>
  <si>
    <t>Tipo de Préstamo</t>
  </si>
  <si>
    <t>Deterioro Acumulado de Cuentas por Cobrar</t>
  </si>
  <si>
    <t>Deterioro Acumulado de Inversiones Financieras</t>
  </si>
  <si>
    <t>Deterioro Acumulado de Préstamos Corto Plazo</t>
  </si>
  <si>
    <t xml:space="preserve">Nota 11. Existencias </t>
  </si>
  <si>
    <t>Clase de Existencia</t>
  </si>
  <si>
    <t>Existencias a valor razonable menos costo de venta</t>
  </si>
  <si>
    <t>Existencias reconocidas como gasto durante el ejercicio</t>
  </si>
  <si>
    <t>Rebajas de valor de existencias reconocidas como gasto</t>
  </si>
  <si>
    <t>Reversiones a las rebajas de valor de las existencias</t>
  </si>
  <si>
    <t xml:space="preserve">Acciones y Participaciones de Capital </t>
  </si>
  <si>
    <t xml:space="preserve">Inversiones a Largo Plazo </t>
  </si>
  <si>
    <t xml:space="preserve">Otros Activos Financieros </t>
  </si>
  <si>
    <t>Otros Deudores (12107,18101)</t>
  </si>
  <si>
    <t>Estado de cobranza</t>
  </si>
  <si>
    <t xml:space="preserve">Cobranza Administrativa </t>
  </si>
  <si>
    <t>Cobranza Judicial</t>
  </si>
  <si>
    <t>Trámite de Castigo</t>
  </si>
  <si>
    <t>Otros</t>
  </si>
  <si>
    <t xml:space="preserve">Deterioro Acumulado de Deudores de Incierta recuperación </t>
  </si>
  <si>
    <t xml:space="preserve">Deterioro Acumulado de Otros Bienes Financieros </t>
  </si>
  <si>
    <t xml:space="preserve">Deterioro Acumulado de Préstamos Largo Plazo </t>
  </si>
  <si>
    <t>Costo</t>
  </si>
  <si>
    <t>Edificaciones Institucionales</t>
  </si>
  <si>
    <t>Infraestructura Pública</t>
  </si>
  <si>
    <t>Bienes de Uso en Leasing</t>
  </si>
  <si>
    <t>Bienes Concesionados</t>
  </si>
  <si>
    <t>Otros Bienes de Uso</t>
  </si>
  <si>
    <t>Adiciones</t>
  </si>
  <si>
    <t>Retiros/bajas</t>
  </si>
  <si>
    <t>Ajustes</t>
  </si>
  <si>
    <t>Traspasos</t>
  </si>
  <si>
    <t>Depreciación del ejercicio</t>
  </si>
  <si>
    <t>Deterioro del ejercicio</t>
  </si>
  <si>
    <t>Cantidad</t>
  </si>
  <si>
    <t>Bienes entregados comodato</t>
  </si>
  <si>
    <t xml:space="preserve">Bienes totalmente depreciados o deteriorados en uso </t>
  </si>
  <si>
    <t>Bienes retirado de su uso activo</t>
  </si>
  <si>
    <t>Bienes sujetos a compromisos de adquisición</t>
  </si>
  <si>
    <t>Clase de activo afectado por pérdida de deterioro de valor y reversiones</t>
  </si>
  <si>
    <t>Sucesos o Circunstancias que han llevado al reconocimiento o la reversión de la pérdida por deterioro</t>
  </si>
  <si>
    <t>Amortización Acumulada</t>
  </si>
  <si>
    <t>Deterioro Acumulado</t>
  </si>
  <si>
    <t>Valor Libro</t>
  </si>
  <si>
    <t>Razones de evaluación de tipo de vida</t>
  </si>
  <si>
    <t>Período restante de amortización</t>
  </si>
  <si>
    <t>Valor Razonable</t>
  </si>
  <si>
    <t>Incrementos</t>
  </si>
  <si>
    <t>Amortización del ejercicio</t>
  </si>
  <si>
    <t>Depreciación Acumulada</t>
  </si>
  <si>
    <t>Edificaciones de Inversión</t>
  </si>
  <si>
    <t>Terrenos de Inversión</t>
  </si>
  <si>
    <t>RUT</t>
  </si>
  <si>
    <t>Asociada 1</t>
  </si>
  <si>
    <t>Asociada 2</t>
  </si>
  <si>
    <t>Asociada 3</t>
  </si>
  <si>
    <t>Activos</t>
  </si>
  <si>
    <t>Ingresos</t>
  </si>
  <si>
    <t>Acreedor</t>
  </si>
  <si>
    <t>Moneda de Origen</t>
  </si>
  <si>
    <t>Resto Acreedores</t>
  </si>
  <si>
    <t>Nota 20. Cuentas por Pagar con Contraprestación</t>
  </si>
  <si>
    <t>Nota 21. Cuentas por Pagar sin Contraprestación</t>
  </si>
  <si>
    <t>Incremento por nuevas provisiones</t>
  </si>
  <si>
    <t>Incremento de provisiones existentes</t>
  </si>
  <si>
    <t>Provisión utilizada</t>
  </si>
  <si>
    <t>Ajustes por cambio de estimaciones</t>
  </si>
  <si>
    <t>Otros incrementos (decrementos)</t>
  </si>
  <si>
    <t>Total cambios</t>
  </si>
  <si>
    <t>Costo de servicios pasados</t>
  </si>
  <si>
    <t>Variaciones a la tasa de cambio</t>
  </si>
  <si>
    <t>Beneficios pagados</t>
  </si>
  <si>
    <t>Liquidaciones</t>
  </si>
  <si>
    <t>Operación</t>
  </si>
  <si>
    <t>Valor Neto</t>
  </si>
  <si>
    <t>Valor Presente</t>
  </si>
  <si>
    <t>Subtítulo</t>
  </si>
  <si>
    <t>Diferencia</t>
  </si>
  <si>
    <t>Porcentaje Participación</t>
  </si>
  <si>
    <t>Controladora Inmediata</t>
  </si>
  <si>
    <t>Controladora Final</t>
  </si>
  <si>
    <t>Naturaleza de la relación</t>
  </si>
  <si>
    <t>Porcentaje de participación</t>
  </si>
  <si>
    <t>Directo</t>
  </si>
  <si>
    <t>Indirecto</t>
  </si>
  <si>
    <t>Detalle de la transacción</t>
  </si>
  <si>
    <t>Cuenta</t>
  </si>
  <si>
    <t>Ingresos de transferencias</t>
  </si>
  <si>
    <t>Multas</t>
  </si>
  <si>
    <t>Naturaleza del evento</t>
  </si>
  <si>
    <t>              i.        En el caso de bienes con vida útil indefinida:</t>
  </si>
  <si>
    <t>Descripción</t>
  </si>
  <si>
    <t>a) Deudores Presupuestarios</t>
  </si>
  <si>
    <t xml:space="preserve">b) Otras Cuentas por Cobrar con Contraprestación </t>
  </si>
  <si>
    <t>b) Otras Cuentas por Cobrar sin Contraprestación</t>
  </si>
  <si>
    <t>Cantidad total de acreedores:</t>
  </si>
  <si>
    <t>a) Indicar los saldos vigentes de cada concepto según el siguiente formato</t>
  </si>
  <si>
    <t>e) Otra información relevante sobre los Bienes de Uso</t>
  </si>
  <si>
    <t>Depreciación
Acumulada</t>
  </si>
  <si>
    <t>Valor
Libro</t>
  </si>
  <si>
    <t>Bienes en Curso</t>
  </si>
  <si>
    <t>Costo Acumulado</t>
  </si>
  <si>
    <t>Aplicación a Gastos</t>
  </si>
  <si>
    <t>a) Indicar saldo vigente de cada cuenta nivel 1 según el siguiente formato:</t>
  </si>
  <si>
    <t>b) Indicar la siguiente información:</t>
  </si>
  <si>
    <t>b) Movimiento de Propiedades de Inversión.</t>
  </si>
  <si>
    <t>a) Deuda Pública Interna</t>
  </si>
  <si>
    <t>b) Deuda Pública Externa</t>
  </si>
  <si>
    <t>a) Acreedores Presupuestarios</t>
  </si>
  <si>
    <t>b) Otras Cuentas por Pagar con Contraprestación</t>
  </si>
  <si>
    <t>a) Indicar los saldos vigentes según el siguiente formato:</t>
  </si>
  <si>
    <t>b) Ingresos Anticipados</t>
  </si>
  <si>
    <t>c) Acreedores por Transferencias Reintegrables</t>
  </si>
  <si>
    <t>Naturaleza de pasivos por PPM, IVA y cuenta futuras utilidades</t>
  </si>
  <si>
    <t>b) Movimiento de las Provisiones</t>
  </si>
  <si>
    <t>Descripción de provisiones</t>
  </si>
  <si>
    <t>Monto reconocido como gasto</t>
  </si>
  <si>
    <t>Tipo de Ingreso</t>
  </si>
  <si>
    <t>a) Activo Contingente: indicar los montos estimados vigentes según el siguiente formato:</t>
  </si>
  <si>
    <t>b) Pasivo Contingente: indicar los montos estimados vigentes según el siguiente formato:</t>
  </si>
  <si>
    <t>b) Cambio en Estimaciones Contables</t>
  </si>
  <si>
    <t>Otros Deudores (11408, 11498, 11601)</t>
  </si>
  <si>
    <t xml:space="preserve">Existencias en tránsito </t>
  </si>
  <si>
    <t>Estudios Básicos</t>
  </si>
  <si>
    <t>Programas</t>
  </si>
  <si>
    <t xml:space="preserve">a) Ingreso </t>
  </si>
  <si>
    <t>b) Gasto</t>
  </si>
  <si>
    <t>Presupuesto Actualizado</t>
  </si>
  <si>
    <t>a) Partes relacionadas</t>
  </si>
  <si>
    <t>Entidad</t>
  </si>
  <si>
    <t>              i.        Identificación del vínculo entre partes relacionadas:</t>
  </si>
  <si>
    <t>              ii.        Transacciones entre partes relacionadas:</t>
  </si>
  <si>
    <t>N° Cuenta</t>
  </si>
  <si>
    <t>1.- Asistencia Social (12301, 12313)</t>
  </si>
  <si>
    <t>2.- Hipotecarios (12302, 12314)</t>
  </si>
  <si>
    <t>3.- Pignoraticios (12303, 12315)</t>
  </si>
  <si>
    <t>4.- De Fomento (12304, 12316)</t>
  </si>
  <si>
    <t>5.- Médicos (12305, 12317)</t>
  </si>
  <si>
    <t>6.- A Contratistas (12306, 12318)</t>
  </si>
  <si>
    <t>7.- Por Cambio de Residencia (12307, 12319)</t>
  </si>
  <si>
    <t>9.- Otros (12321)</t>
  </si>
  <si>
    <t>8.- Por Ventas (12309, 12320)</t>
  </si>
  <si>
    <t>Deudores de Incierta Recuperación (12401, 12402)</t>
  </si>
  <si>
    <t>Deudores (12101)</t>
  </si>
  <si>
    <t>Documentos por Cobrar (12102)</t>
  </si>
  <si>
    <t>IVA-Crédito Fiscal (12103)</t>
  </si>
  <si>
    <t>Pagos Provisionales Mensuales (12105)</t>
  </si>
  <si>
    <t>Deudores por Transferencias Reintegrables (12106)</t>
  </si>
  <si>
    <t xml:space="preserve">Ingresos Anticipados (225) </t>
  </si>
  <si>
    <t>Acreedores por Transferencias Reintegrables (22106)</t>
  </si>
  <si>
    <t>Acreedores (22101)</t>
  </si>
  <si>
    <t>IVA-Débito Fiscal (22103)</t>
  </si>
  <si>
    <t>Acreedores por Pagos Provisionales Mensuales ( 22502)</t>
  </si>
  <si>
    <t>Acreedores por Impuesto al Valor Agregado (22503)</t>
  </si>
  <si>
    <t>Acreedores por Pagos a cuenta de Futuras Utilidades 22504)</t>
  </si>
  <si>
    <t>Arriendo de Inmuebles (22501)</t>
  </si>
  <si>
    <t>Resto de Otros Pasivos (21409,21498,21601,22102,22113, 22204, 22207,22208,22111)</t>
  </si>
  <si>
    <t>Menor a un año</t>
  </si>
  <si>
    <t>Posterior a un año pero menor a cinco años</t>
  </si>
  <si>
    <t>Más de cinco años</t>
  </si>
  <si>
    <t>Pasivos por Concesión de Derechos</t>
  </si>
  <si>
    <t>Personal de Planta</t>
  </si>
  <si>
    <t>Personal de Contrata</t>
  </si>
  <si>
    <t>Personal a Honorarios</t>
  </si>
  <si>
    <t>Otros Gastos en Personal</t>
  </si>
  <si>
    <t>Entidad Controlada</t>
  </si>
  <si>
    <t>Plantas, Árboles y/o Bosques</t>
  </si>
  <si>
    <t>Animales Vivos</t>
  </si>
  <si>
    <t>Diferencias de Cambio Reconocidas en Resultados</t>
  </si>
  <si>
    <t>Programas y Licencias Computacionales</t>
  </si>
  <si>
    <t>Sistemas de Información</t>
  </si>
  <si>
    <t>Páginas Web</t>
  </si>
  <si>
    <t>Patentes y Derechos de Autor</t>
  </si>
  <si>
    <t>a) Provisiones por Beneficios a los Empleados</t>
  </si>
  <si>
    <t>d) Planes de Beneficios Definidos</t>
  </si>
  <si>
    <t>              i.        Movimiento de los beneficios</t>
  </si>
  <si>
    <t>Resto de Acreedores</t>
  </si>
  <si>
    <t>Nota 27. Activos y Pasivos Contingentes</t>
  </si>
  <si>
    <t>Existencias al costo de reposición</t>
  </si>
  <si>
    <t>Materiales o suministros para el proceso de producción</t>
  </si>
  <si>
    <t>Materiales o suministros para la prestación de servicios</t>
  </si>
  <si>
    <t>Existencias en proceso</t>
  </si>
  <si>
    <t>Disminuciones en el valor de las existencias</t>
  </si>
  <si>
    <t>Valor de compensaciones recibidas de terceros</t>
  </si>
  <si>
    <t>Leasing o Leaseback</t>
  </si>
  <si>
    <t>Activos Intangibles con restricciones de titularidad</t>
  </si>
  <si>
    <t>Activos Intangibles dejados en garantías</t>
  </si>
  <si>
    <t>Activos sujetos a compromisos de adquisición</t>
  </si>
  <si>
    <t>c) Resultados de las Propiedades de Inversión</t>
  </si>
  <si>
    <t>Ingresos por arriendos</t>
  </si>
  <si>
    <t>Obligaciones contractuales</t>
  </si>
  <si>
    <t>Reversión de provisiones</t>
  </si>
  <si>
    <t>Otra información a revelar</t>
  </si>
  <si>
    <t>Clases de Activos Contingentes</t>
  </si>
  <si>
    <t>Clases de Pasivos Contingentes</t>
  </si>
  <si>
    <t>Naturaleza de los Activos Contingentes</t>
  </si>
  <si>
    <t>Otra Información de los Pasivos Contingentes</t>
  </si>
  <si>
    <t>Naturaleza de los errores del periodo</t>
  </si>
  <si>
    <t xml:space="preserve">Nota 4. Anticipos de Fondos </t>
  </si>
  <si>
    <t>Nota 7. Inversiones Financieras</t>
  </si>
  <si>
    <t>a) Corriente</t>
  </si>
  <si>
    <t>              i.        Indicar los saldos vigentes según el siguiente formato</t>
  </si>
  <si>
    <t>              ii.        Deudores por Transferencias Reintegrables</t>
  </si>
  <si>
    <t>              ii.        Deudores de Incierta Recuperación</t>
  </si>
  <si>
    <t>b) No Corriente</t>
  </si>
  <si>
    <t>a) Identificación de los activos y su información</t>
  </si>
  <si>
    <t>Información de los activos</t>
  </si>
  <si>
    <t>Análisis variaciones significativas</t>
  </si>
  <si>
    <t>Remuneración total del personal clave de la administración</t>
  </si>
  <si>
    <t>Provisión por indemnización de alta dirección pública</t>
  </si>
  <si>
    <t>Provisión vacaciones código del trabajo</t>
  </si>
  <si>
    <t>Descripción de los diferentes planes</t>
  </si>
  <si>
    <t>b) Gastos en personal</t>
  </si>
  <si>
    <t>b) Otra información relevante de las concesiones</t>
  </si>
  <si>
    <t>Otras existencias</t>
  </si>
  <si>
    <t>Existencias para la venta</t>
  </si>
  <si>
    <t>Existencias para distribución</t>
  </si>
  <si>
    <t>Nombre proyecto</t>
  </si>
  <si>
    <t>Bienes de Uso en transito (145)</t>
  </si>
  <si>
    <t xml:space="preserve">Costos de proyectos </t>
  </si>
  <si>
    <t>Adquiridos separadamente</t>
  </si>
  <si>
    <t>Nota 1. Naturaleza de la Operación</t>
  </si>
  <si>
    <t>              ii.        Principales proyectos</t>
  </si>
  <si>
    <t>Generados Internamente</t>
  </si>
  <si>
    <t>Detalle de los cambios efectuados</t>
  </si>
  <si>
    <t>Acuerdo o clases de acuerdos</t>
  </si>
  <si>
    <t>Retiros / bajas</t>
  </si>
  <si>
    <t>Identificación de contrato</t>
  </si>
  <si>
    <t>Remuneración total de familiares próximos del personal clave que trabajen en la misma entidad</t>
  </si>
  <si>
    <t>N° Folio</t>
  </si>
  <si>
    <t>Incremento directo en patrimonio, en M$ (miles de pesos)</t>
  </si>
  <si>
    <t>Disminución directa en patrimonio, en M$ (miles de pesos)</t>
  </si>
  <si>
    <t>Detalle del ajuste</t>
  </si>
  <si>
    <t>Detalle de cobros anticipados</t>
  </si>
  <si>
    <t>d) Otra información relevante sobre los Activos Intangibles</t>
  </si>
  <si>
    <t>              i.        Arrendamientos Financieros</t>
  </si>
  <si>
    <t>              i.        Arrendamientos Operativos</t>
  </si>
  <si>
    <t>Arrendatario</t>
  </si>
  <si>
    <t>              i.        Arrendatario</t>
  </si>
  <si>
    <t>              ii.        Arrendador</t>
  </si>
  <si>
    <t>b) Detallar los saldos de acuerdo con el siguiente formato</t>
  </si>
  <si>
    <t>c) Resultados obtenidos de un producto agrícola del período</t>
  </si>
  <si>
    <t>d) Activos medidos según modelo de costo</t>
  </si>
  <si>
    <t>b) Bienes de Uso en Proceso</t>
  </si>
  <si>
    <t>c) Otros Bienes de Uso</t>
  </si>
  <si>
    <t xml:space="preserve">d) Movimiento de los Bienes de Uso </t>
  </si>
  <si>
    <t>Nota 19. Deuda Pública</t>
  </si>
  <si>
    <t>Prestación de servicios</t>
  </si>
  <si>
    <t>Venta de bienes</t>
  </si>
  <si>
    <t>Información de detalle</t>
  </si>
  <si>
    <t>Nota 8. Préstamos</t>
  </si>
  <si>
    <t>              i.        Información general:</t>
  </si>
  <si>
    <t>              ii.        En el caso de pérdidas o deterioros materiales reconocidos o revertidos durante el período:</t>
  </si>
  <si>
    <t>Nuevos prestamos concedidos</t>
  </si>
  <si>
    <t>Ajustes al valor razonable</t>
  </si>
  <si>
    <t>Préstamos reembolsados</t>
  </si>
  <si>
    <t>Pérdidas por deterioro</t>
  </si>
  <si>
    <t xml:space="preserve">Otros ajustes     </t>
  </si>
  <si>
    <t>Cuentas de ingresos o gastos patrimoniales afectadas</t>
  </si>
  <si>
    <t>Pasivo Financiero</t>
  </si>
  <si>
    <t>Acuerdo significativo o clases de acuerdos</t>
  </si>
  <si>
    <t>Activo o activos asociados</t>
  </si>
  <si>
    <t>Por el uso de activos por parte de terceros</t>
  </si>
  <si>
    <t>Nota 12. Bienes de Uso</t>
  </si>
  <si>
    <t>Nota 17. Detrimento</t>
  </si>
  <si>
    <t>Nota 13. Costo de Estudios y Programas</t>
  </si>
  <si>
    <t>Nota 16. Agricultura</t>
  </si>
  <si>
    <t xml:space="preserve">Nota 18. Depósitos de Terceros. </t>
  </si>
  <si>
    <t>Nota 22. Provisiones</t>
  </si>
  <si>
    <t>Nota 23. Beneficios a los Empleados</t>
  </si>
  <si>
    <t>Nota 24. Arrendamientos</t>
  </si>
  <si>
    <t>Nota 25. Concesiones</t>
  </si>
  <si>
    <t xml:space="preserve">Nota 26. Otros Pasivos </t>
  </si>
  <si>
    <t xml:space="preserve">Nota 28. Ingresos de Transacciones con Contraprestación </t>
  </si>
  <si>
    <t xml:space="preserve">Nota 29. Transferencias, Impuestos y Multas </t>
  </si>
  <si>
    <t xml:space="preserve">Nota 30. Efectos de las Variaciones en los Tipos de Cambio de la Moneda Extranjera </t>
  </si>
  <si>
    <t>Nota 31. Errores</t>
  </si>
  <si>
    <t>Nota 32. Información Financiera por Segmentos</t>
  </si>
  <si>
    <t>Nota 33. Información a Revelar sobre Partes Relacionadas</t>
  </si>
  <si>
    <t>Incrementos en el valor libro producto de la aplicación de la tasa de interés efectiva</t>
  </si>
  <si>
    <t>Nota 14. Activos Intangibles</t>
  </si>
  <si>
    <t>Nota 15. Propiedades de Inversión</t>
  </si>
  <si>
    <t>Nota 10. Deterioro Acumulado de Bienes Financieros</t>
  </si>
  <si>
    <t>              i.        Identificación de los bienes en proceso</t>
  </si>
  <si>
    <t>Código BIP</t>
  </si>
  <si>
    <t>a) Detrimento de Fondos</t>
  </si>
  <si>
    <t>b) Detrimento de Bienes</t>
  </si>
  <si>
    <t>a) Identificación de los acuerdos de concesión, así como derechos, obligaciones y activos</t>
  </si>
  <si>
    <t>c) Información adicional</t>
  </si>
  <si>
    <t>Índice de Notas a los Estados Financieros 2019</t>
  </si>
  <si>
    <t>2.2. Anticipos de Fondos</t>
  </si>
  <si>
    <t>2.3. Cuentas por Cobrar con Contraprestación</t>
  </si>
  <si>
    <t>2.4. Cuentas por Cobrar sin Contraprestación</t>
  </si>
  <si>
    <t>2.5. Inversiones Financieras</t>
  </si>
  <si>
    <t>2.6. Préstamos, Deudores Varios y Deterioro Acumulado</t>
  </si>
  <si>
    <t>2.7. Existencias</t>
  </si>
  <si>
    <t>2.8. Bienes de Uso</t>
  </si>
  <si>
    <t>2.9. Activos Intangibles</t>
  </si>
  <si>
    <t>2.10. Propiedades de Inversión</t>
  </si>
  <si>
    <t>2.11. Agricultura</t>
  </si>
  <si>
    <t>2.12. Detrimento</t>
  </si>
  <si>
    <t>2.13. Depósitos de Terceros</t>
  </si>
  <si>
    <t>2.14. Deuda Pública Interna y Externa</t>
  </si>
  <si>
    <t>2.17. Provisiones</t>
  </si>
  <si>
    <t>2.19. Arrendamientos</t>
  </si>
  <si>
    <t>2.20. Concesiones</t>
  </si>
  <si>
    <t>2.21. Activos Contingentes y Pasivos Contingentes</t>
  </si>
  <si>
    <t>2.22. Ingresos de Transacciones con Contraprestación</t>
  </si>
  <si>
    <t>2.15.Cuentas por Pagar con Contraprestación - Acreedores Presupuestarios y Otras Cuentas por Pagar</t>
  </si>
  <si>
    <t>2.16. Cuentas por Pagar sin Contraprestación - Acreedores Presupuestarios y Otras cuentas por Pagar</t>
  </si>
  <si>
    <t>2.23. Transferencias, Impuestos y Multas</t>
  </si>
  <si>
    <t>2.26. Información Financiera por Segmentos</t>
  </si>
  <si>
    <t>2.27. Inversiones Asociadas y Negocios Conjuntos</t>
  </si>
  <si>
    <t>2.25. Errores</t>
  </si>
  <si>
    <t>2.24. Efecto de las Variaciones en los. Tipos de Cambio de la Moneda Extranjera</t>
  </si>
  <si>
    <t>2.28. Ingresos y Gastos Presupuestarios</t>
  </si>
  <si>
    <t>2.29. Ingresos y Gastos Patrimoniales</t>
  </si>
  <si>
    <t>2.30. Patrimonio Neto</t>
  </si>
  <si>
    <t>a) Cambios en Políticas Contables</t>
  </si>
  <si>
    <t>Nota 2. Resumen de Normas, Políticas y Estimaciones Contables</t>
  </si>
  <si>
    <t>31-12-2019, en M$ (miles de pesos)</t>
  </si>
  <si>
    <t>31-12-2018, en M$ (miles de pesos)</t>
  </si>
  <si>
    <t>b) Información adicional</t>
  </si>
  <si>
    <t>a) Detalle de cuentas con saldo deudor</t>
  </si>
  <si>
    <t>b) Por cada uno de los ocho conceptos anteriores desagregar los distintos tipos de créditos, según el siguiente formato:</t>
  </si>
  <si>
    <t>c) Movimiento de préstamos</t>
  </si>
  <si>
    <t>Saldo al inicio del periodo</t>
  </si>
  <si>
    <t>Saldo neto al final del periodo</t>
  </si>
  <si>
    <t>d) Información adicional</t>
  </si>
  <si>
    <t>Nota 9. Deudores Varios</t>
  </si>
  <si>
    <t>a) Deudores Varios Corrientes</t>
  </si>
  <si>
    <t>b) Deudores Varios No Corrientes</t>
  </si>
  <si>
    <t>Introducir la información en este espacio</t>
  </si>
  <si>
    <t>              i.        Indicar los saldos vigentes según el siguiente detalle</t>
  </si>
  <si>
    <t>a) Saldos vigentes por clases de existencias</t>
  </si>
  <si>
    <t>b) Otra información de las existencias</t>
  </si>
  <si>
    <t>c) Rebajas y reversas de rebajas del valor de las existencias</t>
  </si>
  <si>
    <t>Indicios de deterioro y metodología aplicada</t>
  </si>
  <si>
    <t>Bienes de Uso en Proceso</t>
  </si>
  <si>
    <t>Vehículos</t>
  </si>
  <si>
    <t>Máquinas y Equipos</t>
  </si>
  <si>
    <t xml:space="preserve">Equipos Computacionales y de Comunicaciones </t>
  </si>
  <si>
    <t>Muebles y Enseres</t>
  </si>
  <si>
    <t xml:space="preserve">Bienes adquiridos para otras entidades </t>
  </si>
  <si>
    <t>Otros Bienes</t>
  </si>
  <si>
    <t>Saldo al 01/01/2019</t>
  </si>
  <si>
    <t>Saldo bruto 31/12/2019</t>
  </si>
  <si>
    <t>Saldo neto al 31/12/2019</t>
  </si>
  <si>
    <t>Saldo al 01/01/2018</t>
  </si>
  <si>
    <t>Saldo bruto 31/12/2018</t>
  </si>
  <si>
    <t>Saldo neto al 31/12/2018</t>
  </si>
  <si>
    <t>f) Deterioro de Bienes de Uso</t>
  </si>
  <si>
    <t>g) Información adicional</t>
  </si>
  <si>
    <t>31-12-2019, en M$ 
(miles de pesos)</t>
  </si>
  <si>
    <t>31-12-2018, en M$ 
(miles de pesos)</t>
  </si>
  <si>
    <t>Nombre Cuenta</t>
  </si>
  <si>
    <t>            iii.        Respecto de adquisiciones de activos a través de una transacción sin contraprestación, registrados inicialmente al valor razonable</t>
  </si>
  <si>
    <t>c) Movimientos de los Activos Intangibles</t>
  </si>
  <si>
    <t>Total Deterioro Acumulado</t>
  </si>
  <si>
    <t>Total Depreciación Acumulada</t>
  </si>
  <si>
    <t>Total Amortización Acumulada</t>
  </si>
  <si>
    <t>Monto de investigación y desarrollo reconocido como gasto</t>
  </si>
  <si>
    <t>e) Obligaciones Contractuales</t>
  </si>
  <si>
    <t>f) Información adicional</t>
  </si>
  <si>
    <t>d) Deterioro de Propiedades de Inversión</t>
  </si>
  <si>
    <t>e) Información adicional</t>
  </si>
  <si>
    <t>a) Detalle de cuentas con saldo acreedor</t>
  </si>
  <si>
    <t>b) Otras Cuentas por Pagar sin Contraprestación</t>
  </si>
  <si>
    <t>Provisión por Impuesto a la Renta</t>
  </si>
  <si>
    <t>Provisiones por Juicios</t>
  </si>
  <si>
    <t>Provisión por Desmantelamiento y/o Rehabilitación</t>
  </si>
  <si>
    <t>Otras Provisiones</t>
  </si>
  <si>
    <t>Saldo inicial al 01/01/2019</t>
  </si>
  <si>
    <t>Saldo Final al 31/012/2019</t>
  </si>
  <si>
    <t>Provisiones por Desahucio</t>
  </si>
  <si>
    <t>Provisión por Incentivo al Retiro</t>
  </si>
  <si>
    <t>Provisión por Retiro Anticipado</t>
  </si>
  <si>
    <t>Otras Provisiones por Beneficios a los Empleados</t>
  </si>
  <si>
    <t>Saldo al final del periodo</t>
  </si>
  <si>
    <t>Costo por intereses</t>
  </si>
  <si>
    <t>Costo de servicios del periodo</t>
  </si>
  <si>
    <t>Aportaciones efectuadas por participantes</t>
  </si>
  <si>
    <t>Disminuciones</t>
  </si>
  <si>
    <t>              ii.        Estado de financiamiento de beneficios</t>
  </si>
  <si>
    <t>Planes sin financiar</t>
  </si>
  <si>
    <t>Planes total o parcialmente financiados</t>
  </si>
  <si>
    <t>              iii.        Beneficios al personal reconocidos en el Estado de Resultados</t>
  </si>
  <si>
    <t>Costo de los servicios</t>
  </si>
  <si>
    <t>Rendimiento esperado para los activos del plan</t>
  </si>
  <si>
    <t>Rendimiento esperado de cualquier derecho de reembolso reconocido como un activo</t>
  </si>
  <si>
    <t>Ganancias y pérdidas actuariales</t>
  </si>
  <si>
    <t>Costo de los servicios pasados</t>
  </si>
  <si>
    <t>Efecto de disminución o liquidación</t>
  </si>
  <si>
    <t>Nota 39. Otra Información a Revelar</t>
  </si>
  <si>
    <t>Nota 38. Hechos Ocurridos Después de la Fecha de Presentación</t>
  </si>
  <si>
    <t>a) Detallar la siguiente información</t>
  </si>
  <si>
    <t xml:space="preserve">Nota 37. Variaciones en el Patrimonio Neto </t>
  </si>
  <si>
    <t>a) Variaciones significativas</t>
  </si>
  <si>
    <t>No aplicable para el ejercicio 2019.</t>
  </si>
  <si>
    <t>a) Arrendatarios deberán revelar lo siguiente</t>
  </si>
  <si>
    <t>b) Arrendadores deberán revelar lo siguiente</t>
  </si>
  <si>
    <t>c) Identificación general de los contratos</t>
  </si>
  <si>
    <t>a) Detallar los montos de las principales clases de ingresos de transferencias, impuestos y multas según el siguiente formato:</t>
  </si>
  <si>
    <t>b) Cobros anticipados</t>
  </si>
  <si>
    <t>Tipo 1</t>
  </si>
  <si>
    <t>Tipo 2</t>
  </si>
  <si>
    <t>a) Diferencias de cambio reconocidas en resultado</t>
  </si>
  <si>
    <t>a) Indicar los ajustes por corrección de errores según el siguiente formato:</t>
  </si>
  <si>
    <t>b) Transacciones sin condiciones de mercado</t>
  </si>
  <si>
    <t>c) Personal clave de la entidad</t>
  </si>
  <si>
    <t>Préstamos otorgados al personal clave</t>
  </si>
  <si>
    <t>Nota 34. Inversiones en Asociadas y Negocios Conjuntos</t>
  </si>
  <si>
    <t>a) Identificación de asociadas</t>
  </si>
  <si>
    <t>Empresa</t>
  </si>
  <si>
    <t>Dividendos y retiros</t>
  </si>
  <si>
    <t>Valor Patrimonial Proporcional</t>
  </si>
  <si>
    <t>Participación en Resultados</t>
  </si>
  <si>
    <t>%</t>
  </si>
  <si>
    <t>Utilidad</t>
  </si>
  <si>
    <t>Pérdida</t>
  </si>
  <si>
    <t>Participación %</t>
  </si>
  <si>
    <t>b) Información financiera resumida de asociadas</t>
  </si>
  <si>
    <t xml:space="preserve">Identificación de asociadas </t>
  </si>
  <si>
    <t>Corriente</t>
  </si>
  <si>
    <t>No Corriente</t>
  </si>
  <si>
    <t>Total de Activos de Asociadas</t>
  </si>
  <si>
    <t>Pasivos y Patrimonio</t>
  </si>
  <si>
    <t>Patrimonio</t>
  </si>
  <si>
    <t>Total Pasivos y Patrimonio de Asociadas</t>
  </si>
  <si>
    <t>Resultados</t>
  </si>
  <si>
    <t>Gastos</t>
  </si>
  <si>
    <t>Total Resultado</t>
  </si>
  <si>
    <t>c) Pasivos contingentes de inversiones en asociadas y negocios conjuntos</t>
  </si>
  <si>
    <t>Pasivo Contingente</t>
  </si>
  <si>
    <t>Clasificación</t>
  </si>
  <si>
    <t>Asociada</t>
  </si>
  <si>
    <t>Proporcional</t>
  </si>
  <si>
    <t>Nota 35. Estados financieros consolidados y separados</t>
  </si>
  <si>
    <t>Nota 36. Diferencias entre el Presupuesto Actualizado y Devengado</t>
  </si>
  <si>
    <t>31-12-2019, en MUS$ (miles de dólares estadounidenses)</t>
  </si>
  <si>
    <t>31-12-2018, en MUS$ (miles de dólares estadounidenses)</t>
  </si>
  <si>
    <t>Nota</t>
  </si>
  <si>
    <t>2.1. Período Contable - Bases de Preparación</t>
  </si>
  <si>
    <t>2.18. Beneficios a los Empleados</t>
  </si>
  <si>
    <t>Nota 3. Cambio en Políticas y Estimaciones Contables</t>
  </si>
  <si>
    <t>c) Planes de Aportaciones Definidas</t>
  </si>
  <si>
    <t>Combinaciones de entidades</t>
  </si>
  <si>
    <t>Reembolsos</t>
  </si>
  <si>
    <t>Cantidad total de deudores 2018:</t>
  </si>
  <si>
    <t>Cantidad total de deudores 2019:</t>
  </si>
  <si>
    <t>Cuenta Nivel 2 (código + denominación)</t>
  </si>
  <si>
    <t>a) Deterioro de Bienes Financieros Corrientes</t>
  </si>
  <si>
    <t>Motivos</t>
  </si>
  <si>
    <t>b) Deterioro de Bienes Financieros No Corrientes</t>
  </si>
  <si>
    <t>Valor libro  en M$ (miles de pesos)</t>
  </si>
  <si>
    <t>Depreciacion Acumulada año anterior</t>
  </si>
  <si>
    <t>Deterior Acumulado año anterior</t>
  </si>
  <si>
    <t>Depreciación Acumulada año anterior</t>
  </si>
  <si>
    <t>Deterioro Acumulado año anterior</t>
  </si>
  <si>
    <t>Bienes sujetos a restricciones de titularidad</t>
  </si>
  <si>
    <t>            iii.        En el caso de pérdidas o deterioros no materiales reconocidos o revertidos durante el período</t>
  </si>
  <si>
    <t>            ii.        En el caso de activos intangibles individuales significativos:</t>
  </si>
  <si>
    <t>Otros Activos Intangibles</t>
  </si>
  <si>
    <t>Amortización Acumulada año anterior</t>
  </si>
  <si>
    <t>Gastos de operación que generaron ingresos</t>
  </si>
  <si>
    <t>Gastos de operación que no generaron ingresos</t>
  </si>
  <si>
    <t>Activo Biológico o Producto Biológico</t>
  </si>
  <si>
    <t>Tasa Anual</t>
  </si>
  <si>
    <t>Saldo por pagar año actual</t>
  </si>
  <si>
    <t>Saldo por pagar años siguientes</t>
  </si>
  <si>
    <t>31-12-2019 en M$ (miles de pesos)</t>
  </si>
  <si>
    <t>31-12-2018 en M$ (miles de pesos)</t>
  </si>
  <si>
    <t>c) Información Adicional</t>
  </si>
  <si>
    <t>c) Otra información de las provisiones</t>
  </si>
  <si>
    <t>Rendimiento esperado para activos del plan</t>
  </si>
  <si>
    <t>Variaciónes a la tasa de cambio</t>
  </si>
  <si>
    <t>Aportes efectuados por el empleador</t>
  </si>
  <si>
    <t>Aportes efectuados por los participantes</t>
  </si>
  <si>
    <t>Beneficios Pagados</t>
  </si>
  <si>
    <t>Partida que la Incluye en Estado de Resultados</t>
  </si>
  <si>
    <t>c) Cambios en acuerdo durante el periodo</t>
  </si>
  <si>
    <t>Información adicional</t>
  </si>
  <si>
    <t>Ejecución Devengada</t>
  </si>
  <si>
    <t>30113065-0</t>
  </si>
  <si>
    <t>30098362-0</t>
  </si>
  <si>
    <t>CONSTRUCCION EDIFICIO TRIBUNALES FAMILIA, CIVILES Y LABORAL</t>
  </si>
  <si>
    <t>30128193-0</t>
  </si>
  <si>
    <t>REPOSICION CENTRO JUDICIAL DE LA SERENA</t>
  </si>
  <si>
    <t>30107370-0</t>
  </si>
  <si>
    <t>CONSTRUCCION CENTRO JUDICIAL DE TOMÉ</t>
  </si>
  <si>
    <t>30417325-0</t>
  </si>
  <si>
    <t>CONSTRUCCION JUZGADO DE LETRAS Y FAMILIA DE ALTO HOSPICIO</t>
  </si>
  <si>
    <t>30075309-0</t>
  </si>
  <si>
    <t>REPOSICION TRIBUNALES DE FAMILIA SAN MIGUEL</t>
  </si>
  <si>
    <t>30115249-0</t>
  </si>
  <si>
    <t>CONSTRUCCION CENTRO JUDICIAL DE PUENTE ALTO</t>
  </si>
  <si>
    <t>30316322-0</t>
  </si>
  <si>
    <t>CONSTRUCCION CENTRO JUDICIAL DE CHILLÁN</t>
  </si>
  <si>
    <t>30414022-0</t>
  </si>
  <si>
    <t>CONSTRUCCION TRIBUNAL MIXTO PUERTO WILLIAMS</t>
  </si>
  <si>
    <t>30408372-0</t>
  </si>
  <si>
    <t>NORMALIZACION Y AMPLIACIÓN JUZGADOS DEL PODER JUDICIAL</t>
  </si>
  <si>
    <t>Bienes temporalmente ociosos</t>
  </si>
  <si>
    <r>
      <t xml:space="preserve">La </t>
    </r>
    <r>
      <rPr>
        <b/>
        <sz val="11"/>
        <color rgb="FF000000"/>
        <rFont val="Arial Narrow"/>
        <family val="2"/>
      </rPr>
      <t>Corporación Administrativa del Poder Judicial</t>
    </r>
    <r>
      <rPr>
        <sz val="11"/>
        <color rgb="FF000000"/>
        <rFont val="Arial Narrow"/>
        <family val="2"/>
      </rPr>
      <t xml:space="preserve">, fue creada en virtud de la Ley Nº 18.969, de 10 de Marzo de 1990, que la incluyó en el Título XIV del Código Orgánico de Tribunales, expresando que dicha corporación es la continuadora legal y sucesora en todos los bienes, derechos y obligaciones de la Junta de Servicios Judiciales y de la Oficina de  Presupuestos del Poder Judicial. </t>
    </r>
  </si>
  <si>
    <t xml:space="preserve">Es una organización dedicada a la administración de recursos y prestación de servicios al Poder Judicial, facilitando así la optimización de su función jurisdiccional y el acceso de la comunidad a la justicia.  Su acción está fundada en el valor de las personas y en una búsqueda permanente de una gestión proactiva y de excelencia. </t>
  </si>
  <si>
    <r>
      <t>Su</t>
    </r>
    <r>
      <rPr>
        <b/>
        <sz val="11"/>
        <color rgb="FF000000"/>
        <rFont val="Arial Narrow"/>
        <family val="2"/>
      </rPr>
      <t xml:space="preserve"> misión</t>
    </r>
    <r>
      <rPr>
        <sz val="11"/>
        <color rgb="FF000000"/>
        <rFont val="Arial Narrow"/>
        <family val="2"/>
      </rPr>
      <t xml:space="preserve"> es ser una organización de personas dedicada a brindar soporte de excelencia a los Tribunales, contribuyendo a mejorar a la calidad de la justicia y facilitando el acceso de la comunidad a ella, administrando de manera eficiente y transparente los recursos del Poder Judicial.</t>
    </r>
  </si>
  <si>
    <r>
      <t>Su</t>
    </r>
    <r>
      <rPr>
        <b/>
        <sz val="11"/>
        <color rgb="FF000000"/>
        <rFont val="Arial Narrow"/>
        <family val="2"/>
      </rPr>
      <t xml:space="preserve"> visión </t>
    </r>
    <r>
      <rPr>
        <sz val="11"/>
        <color rgb="FF000000"/>
        <rFont val="Arial Narrow"/>
        <family val="2"/>
      </rPr>
      <t>es ser una organización técnica, conocida, validada y legitimada para el Poder Judicial y la comunidad, debido a la excelencia de los servicios que presta, que contribuyen a mejorar la calidad y el acceso a la justicia en el país.</t>
    </r>
  </si>
  <si>
    <t>El presente documento contiene la información consolidada de los Programas que componen la Partida del Poder Judicial:</t>
  </si>
  <si>
    <t>03-03-01 Corporación Administrativa del Poder Judicial</t>
  </si>
  <si>
    <t>03-03-02 Proyecto de Fortalecimiento Institucional.</t>
  </si>
  <si>
    <t>Adicionalmente, la Corporación Administrativa del Poder Judicial, se rige bajo las siguientes normativas y leyes contables:</t>
  </si>
  <si>
    <t xml:space="preserve">Los presentes estados financieros comprenden las operaciones efectuadas durante el año 2019, los cuales han sido preparados y presentados de acuerdo con el diseño y estructura en conformidad con lo previsto en la normativa y procedimientos contables vigentes a que se refiere la Resolución N° 16 de 2015 y Oficio N° 96.016 de 2015 de la Contraloría General de la República; además del Oficio DCF. N° 12/2019 sobre la presentación de los Estados Financieros período 2019. </t>
  </si>
  <si>
    <t>En este rubro la Corporación no presenta movimientos.</t>
  </si>
  <si>
    <t>Este saldo está compuesto por la contabilización de Aportes Financieros Reembolsables (AFR), que corresponden a determinadas cantidades de dinero u obras que los prestadores de servicios públicos sanitarios o eléctricos pueden exigir a quienes soliciten ser incorporados como clientes, o bien, soliciten una ampliación del servicio. En el caso de la Corporación tienen por objeto solventar la expansión de Infraestructura sanitaria existente.</t>
  </si>
  <si>
    <t>Este saldo corresponde a préstamos otorgados a funcionarios del Poder Judicial por cambio de residencia, establecidos por resolución, los cuales no devengan intereses. Adicionalmente, están incorporados los Anticipos a Contratistas por proyectos de inversión.</t>
  </si>
  <si>
    <t>En este rubro la Corporación no presenta movimientos</t>
  </si>
  <si>
    <t>La depreciación de los bienes del activo fijo, se han calculado de acuerdo con el sistema de depreciación lineal.</t>
  </si>
  <si>
    <t xml:space="preserve">La amortización de los bienes intangibles, se calcula en cuotas anuales, iguales y sucesivas, durante un plazo no superior a cinco años. </t>
  </si>
  <si>
    <t>BID II: Crédito externo celebrado en el 2011 entre la República de Chile y el Banco Interamericano de Desarrollo. Su amortización será mediante cuotas semestrales.</t>
  </si>
  <si>
    <t>Comprende a aquellos recursos que implican un aumento de fondos sin afectar la ejecución del presupuesto al momento de su ocurrencia, por lo que dichos ingresos no se encuentran devengados</t>
  </si>
  <si>
    <t xml:space="preserve"> El saldo está compuesto por la cantidad de cheques que han sido girados en periodos anteriores y en la actualidad se encuentran caducados y por los deudores presupuestarios pendientes de pago al cierre del ejercicio.</t>
  </si>
  <si>
    <t>Multas: corresponden a ingresos por incumplimientos en avance de obras, por atrasos en la entrega de productos y por infracciones a las bases de licitación vigentes. Su valor se mide en base a lo estipulado en las bases técnicas y/o administrativas.</t>
  </si>
  <si>
    <t>Los Gastos se reconocen cuando se produce una disminución de los recursos o del potencial de servicio de la entidad, ya sea mediante una disminución en los activos o un aumento en los pasivos y cuya cuantía pueda medirse con fiabilidad</t>
  </si>
  <si>
    <t>El Patrimonio Institucional se reconoce como la diferencia entre los activos de la entidad deduciendo todos los pasivos. Su finalidad es reflejar las variaciones ocurridas durante el período contable, incluyendo el resultado del ejercicio y ajustes por cambios de políticas o corrección de errores</t>
  </si>
  <si>
    <t>la Corporación no presenta movimientos.</t>
  </si>
  <si>
    <t>La Entidad reconoce como bienes Intangibles, aquellos que su costo de adquisición individual o por grupo Homogéneo, sea mayor o igual a 30 Unidades Tributarias Mensuales (UTM). La vida útil de los bienes Intangibles está definida en base a la Tabla Referencial de Vida Útil de la Contraloría General de la República. A la fecha de presentación de los presentes Estados Financieros, los bienes Intangibles se amortizan a una vida útil de 5 años</t>
  </si>
  <si>
    <t xml:space="preserve"> La Corporación registra en este ítem todos aquellos movimientos que consideran gastos para el normal para el funcionamiento de la entidad y que contemplan un beneficio directo.</t>
  </si>
  <si>
    <t>El Activo fijo y Estado de Resultado presenta un saldo erróneo por duplicidad de registro.</t>
  </si>
  <si>
    <t>Los errores contables detectados en el mismo periodo se corregirán antes del cierre del ejercicio. El efecto de la corrección de un error de periodos anteriores no se incluirá en el resultado del periodo en el que se detecte el error dado que su efecto se reflejara en los saldos iniciales de activos, pasivos y resultados acumulados del período contable en curso.</t>
  </si>
  <si>
    <t>11401 Anticipos a Proveedores</t>
  </si>
  <si>
    <t>61979230-0</t>
  </si>
  <si>
    <t>JUZGADO DE LETRAS DEL TRABAJO DE IQQ</t>
  </si>
  <si>
    <t>5455053-7</t>
  </si>
  <si>
    <t>RUTH ALINA PUGA SANCHEZ</t>
  </si>
  <si>
    <t>60301001-9</t>
  </si>
  <si>
    <t>CORPORACIÓN ADMINISTRATIVA DEL PODER JUD</t>
  </si>
  <si>
    <t>13694908-K</t>
  </si>
  <si>
    <t>ANDRES RIOS ESCOBAR</t>
  </si>
  <si>
    <t>69070100-6</t>
  </si>
  <si>
    <t>TESORERO MUNICIPAL DE SANTIAGO</t>
  </si>
  <si>
    <t>61601000-K</t>
  </si>
  <si>
    <t>SUBSECRETARIA DE SALUD PUBLICA</t>
  </si>
  <si>
    <t>76211240-K</t>
  </si>
  <si>
    <t>EGT SERVICIOS LIMITADA</t>
  </si>
  <si>
    <t>88381200-K</t>
  </si>
  <si>
    <t>TELMEX S.A.</t>
  </si>
  <si>
    <t>11402 Anticipos a Contratistas</t>
  </si>
  <si>
    <t>82292700-9</t>
  </si>
  <si>
    <t>RFA INGENIEROS LIMITADA</t>
  </si>
  <si>
    <t>11403 Anticipos a Rendir Cuenta</t>
  </si>
  <si>
    <t>76432542-7</t>
  </si>
  <si>
    <t>INMOBILIARIA LEON SPA</t>
  </si>
  <si>
    <t>8821472-2</t>
  </si>
  <si>
    <t>JORGE MILTON FERNANDO BOZA GUTIERREZ</t>
  </si>
  <si>
    <t>6450809-1</t>
  </si>
  <si>
    <t>OSCAR NESTOR SPIESS HARNISCH</t>
  </si>
  <si>
    <t>13548117-3</t>
  </si>
  <si>
    <t>JUAN PABLO CORRAL GALLARDO</t>
  </si>
  <si>
    <t>7338203-3</t>
  </si>
  <si>
    <t>GLORIA DEL CARMEN GALVEZ FLORES</t>
  </si>
  <si>
    <t>61941900-6</t>
  </si>
  <si>
    <t>DEFENSORIA PENAL PUBLICA</t>
  </si>
  <si>
    <t>2234714-4</t>
  </si>
  <si>
    <t>HERNAN ROBERTO ACUÃ‘A BUSTOS</t>
  </si>
  <si>
    <t>78467940-3</t>
  </si>
  <si>
    <t>CONSTRUCCIONES SANTA CRUZ LTDA.</t>
  </si>
  <si>
    <t>76139000-7</t>
  </si>
  <si>
    <t>TRANSPORTES TRADEM LIMITADA</t>
  </si>
  <si>
    <t>Resto de Deudores/Acreedores</t>
  </si>
  <si>
    <t>11404 Garantías Otorgadas</t>
  </si>
  <si>
    <t>96828750-8</t>
  </si>
  <si>
    <t>BIOCEANICA S.A.</t>
  </si>
  <si>
    <t>11406 Anticipos Previsionales</t>
  </si>
  <si>
    <t>12511480-6</t>
  </si>
  <si>
    <t>ALEJANDRA UGALDE CASTRO</t>
  </si>
  <si>
    <t>13990449-4</t>
  </si>
  <si>
    <t>LORETO ALEJANDRA PLACENCIO LAMAS</t>
  </si>
  <si>
    <t>Sistema de Contabilida CGU+Plus</t>
  </si>
  <si>
    <t>Intereses devengados y no percibidos</t>
  </si>
  <si>
    <t xml:space="preserve">RUTH ALINA PUGA SANCHEZ                 </t>
  </si>
  <si>
    <t xml:space="preserve">JUAN CARLOS PEREZ BARRIENTOS            </t>
  </si>
  <si>
    <t xml:space="preserve">SILVIA TERESA BARRAZA RICHARDS          </t>
  </si>
  <si>
    <t xml:space="preserve">JORGE RENE CANALES CORTES               </t>
  </si>
  <si>
    <t xml:space="preserve">CORPORACION ADM. PODER JUDICIAL         </t>
  </si>
  <si>
    <t>ADMINISTRADORA DE VENTAS AL DETALLE LTDA</t>
  </si>
  <si>
    <t xml:space="preserve">ANDRES RIOS ESCOBAR                     </t>
  </si>
  <si>
    <t xml:space="preserve">SUBSECRETARIA DE SALUD PUBLICA          </t>
  </si>
  <si>
    <t xml:space="preserve">EGT SERVICIOS LIMITADA                  </t>
  </si>
  <si>
    <t xml:space="preserve">TELMEX S.A                              </t>
  </si>
  <si>
    <t xml:space="preserve">GMPG INGENIERIA Y CONSTRUCCION LTDA     </t>
  </si>
  <si>
    <t xml:space="preserve">RFA INGENIEROS LIMITADA                 </t>
  </si>
  <si>
    <t xml:space="preserve">ILUSTRE MUNICIPALIDAD DE LOS ANGELES    </t>
  </si>
  <si>
    <t xml:space="preserve">TESORERIA GENERAL DE LA REPUBLICA       </t>
  </si>
  <si>
    <t>BAIT ARQUITECTURA Y CONSTRUCCION S.A</t>
  </si>
  <si>
    <t xml:space="preserve">INMOBILIARIA LEON SPA                   </t>
  </si>
  <si>
    <t xml:space="preserve">INMOBILIARIA CORTES Y CORTES S.A        </t>
  </si>
  <si>
    <t xml:space="preserve">OSCAR NESTOR SPIESS HARNISCH            </t>
  </si>
  <si>
    <t xml:space="preserve">FERROVIAL AGROMAN CHILE S A             </t>
  </si>
  <si>
    <t>TRIBUNAL ORAL DE VALPARAISO</t>
  </si>
  <si>
    <t xml:space="preserve">FISCALIA DEL MINISTERIO PUBLICO         </t>
  </si>
  <si>
    <t xml:space="preserve">CONSTRUCCIONES  SANTA  CRUZ  LTDA.      </t>
  </si>
  <si>
    <t>CARMEN ELENA GIRALDE TUCKI</t>
  </si>
  <si>
    <t xml:space="preserve">BIOCEANICA S.A.                         </t>
  </si>
  <si>
    <t xml:space="preserve">CLUB DE LA UNION                        </t>
  </si>
  <si>
    <t xml:space="preserve">TOLEDO OBANDO JOSE BRAULIO              </t>
  </si>
  <si>
    <t xml:space="preserve">ALEJANDRA UGALDE CASTRO                 </t>
  </si>
  <si>
    <t>·      Ley de Administración Financiera del Estado.</t>
  </si>
  <si>
    <t>·      Manuales de Procedimientos e Instructivos.</t>
  </si>
  <si>
    <t>·      Instrucciones para Ejecución de la Ley de Presupuesto del Sector Público.</t>
  </si>
  <si>
    <t>11401+11402+11403+11404+11406+11407+11604</t>
  </si>
  <si>
    <t>21401+21404-21405+21406+21407+21414+21604+11405</t>
  </si>
  <si>
    <t>21406 DEPÓSITOS PREVISIONALES</t>
  </si>
  <si>
    <t>10556513-5</t>
  </si>
  <si>
    <t>LUCIA OYARCE ARAVENA</t>
  </si>
  <si>
    <t>16007237-7</t>
  </si>
  <si>
    <t>ANDREA ALEJANDRA GALLEGOS ZAMORANO</t>
  </si>
  <si>
    <t>19789776-7</t>
  </si>
  <si>
    <t>PATRICIA ROSARIO JARA TORO</t>
  </si>
  <si>
    <t>61939500-K</t>
  </si>
  <si>
    <t>JUZGADO DE LETRAS DE COLINA</t>
  </si>
  <si>
    <t>61977510-4</t>
  </si>
  <si>
    <t>JUZGADO DE GARANTIA DE COLINA</t>
  </si>
  <si>
    <t>61977730-1</t>
  </si>
  <si>
    <t>JUZGADO DE FAMILIA DE LINARES</t>
  </si>
  <si>
    <t>61978370-0</t>
  </si>
  <si>
    <t>TRIBUNAL DE JUICIO ORAL EN LO PENAL</t>
  </si>
  <si>
    <t>7080985-0</t>
  </si>
  <si>
    <t>DARIO ALEJANDRO MATURANA CARDEMIL</t>
  </si>
  <si>
    <t>12202+12203+12299</t>
  </si>
  <si>
    <t>-</t>
  </si>
  <si>
    <t>21405 ADMINISTRACIÓN DE FONDOS</t>
  </si>
  <si>
    <t>21405-21406</t>
  </si>
  <si>
    <t>60901002-9</t>
  </si>
  <si>
    <t>SIN MOVIMIENTO</t>
  </si>
  <si>
    <t>Dólares</t>
  </si>
  <si>
    <t>Crédito BID</t>
  </si>
  <si>
    <t>BID 2497</t>
  </si>
  <si>
    <t>2321 EMPRESTITOS DE ORG. INTER. L/P</t>
  </si>
  <si>
    <t>23202 EMPRESTITOS DE ORG. INTER. C/P</t>
  </si>
  <si>
    <t>C X P BIENES Y SERVICIOS DE CO</t>
  </si>
  <si>
    <t>CXP ADQ. ACTIVOS NO FINANCIERO</t>
  </si>
  <si>
    <t>C X P INICIATIVAS DE INVERSIÓN</t>
  </si>
  <si>
    <t>Anticipo a Contratista</t>
  </si>
  <si>
    <t>CONSORCIO CONSTRUCTOR JUZGADO DE GARANTIA OSORNO S.A.</t>
  </si>
  <si>
    <t xml:space="preserve">CONSTRUCTORA SALFA S.A.                 </t>
  </si>
  <si>
    <t xml:space="preserve">EMPRESA CONSTRUCTORA SANKAN LTDA.       </t>
  </si>
  <si>
    <t>PROYECTOS Y REHABILITACIONES KALAM S.A.-</t>
  </si>
  <si>
    <t xml:space="preserve">CONSULTORES MORENO Y MARSINO ARQ LTDA   </t>
  </si>
  <si>
    <t>INMOB. Y CONSTRUCTORA FELINICO LTDA.</t>
  </si>
  <si>
    <t xml:space="preserve">CONSTRUCTORA DIGUA LTDA.                </t>
  </si>
  <si>
    <t xml:space="preserve">DELTA INGENIERIA Y CONSTRUCCION S.A.    </t>
  </si>
  <si>
    <t>ABIGAIL TAPIA ALARCON</t>
  </si>
  <si>
    <t xml:space="preserve">ALEJANDRO IGOR VILCHEZ HERNANDEZ        </t>
  </si>
  <si>
    <t>ALEJANDRO VILCHEZ HERNANDEZ</t>
  </si>
  <si>
    <t>CAROLINA ANDREA LEIVA OLIVERA</t>
  </si>
  <si>
    <t>CLAUDIO ANDRES SAAVEDRA SEGUEL</t>
  </si>
  <si>
    <t>CRISTIAN ALFONSO FUENTEALBA PINCHEIRA</t>
  </si>
  <si>
    <t>EDUARDO ANDRES ALVIAL FLORES</t>
  </si>
  <si>
    <t>EDUARDO ESTEBAN CARES VEGA</t>
  </si>
  <si>
    <t xml:space="preserve">FELIPE EDUARDO CABRERA CELSI            </t>
  </si>
  <si>
    <t>FELIPE GONZALO PIZARRO AVALOS</t>
  </si>
  <si>
    <t>FELIPE IGNACIO VALDES BOBADILLA</t>
  </si>
  <si>
    <t>FELIPE NICOLAS VILCHES CONTRERAS</t>
  </si>
  <si>
    <t>GIGLIOLA FRANCHINI PASTEN</t>
  </si>
  <si>
    <t xml:space="preserve">JAVIER EDUARDO CANCINO LAGOS            </t>
  </si>
  <si>
    <t xml:space="preserve">JUAN ALLENDE BECERRA                    </t>
  </si>
  <si>
    <t xml:space="preserve">KATHERINE CACERES ALVAREZ               </t>
  </si>
  <si>
    <t>KATHYUZKA DRPIC GONZALEZ</t>
  </si>
  <si>
    <t>KERIMA SCHASCHWILI CARVAJAL</t>
  </si>
  <si>
    <t>LUIS GODOY ROJAS</t>
  </si>
  <si>
    <t>MANUEL JESUS VERGARA ESPARTA</t>
  </si>
  <si>
    <t>MARIA PIA GHISLAINE VALENZUELA RIVERA</t>
  </si>
  <si>
    <t>MICHEL LOPEZ CABRERA</t>
  </si>
  <si>
    <t>OCTAVIO GOMEZ FUENTES</t>
  </si>
  <si>
    <t>PABLO RODRIGUEZ BUSTOS</t>
  </si>
  <si>
    <t>PAMELA ARACELLI PINO ALMENDRAS</t>
  </si>
  <si>
    <t xml:space="preserve">PAOLA FRANCISCA GUEVARA IBAÑEZ          </t>
  </si>
  <si>
    <t>PAULINA VALENZUELA NEGRETE</t>
  </si>
  <si>
    <t xml:space="preserve">PAULO ANTONIO CASTILLA VASQUEZ          </t>
  </si>
  <si>
    <t>ROBERTO LIZANA MORA</t>
  </si>
  <si>
    <t>RODE ESTER REYES REUMAY</t>
  </si>
  <si>
    <t xml:space="preserve">RODRIGO ALFONSO RETAMAL </t>
  </si>
  <si>
    <t>ROMINA OÑATE CAMAÑO</t>
  </si>
  <si>
    <t>RONNIE ALEXANDER MATAMALA TRONCOSO</t>
  </si>
  <si>
    <t>SILVANA PAOLA LUENGO CABEZAS</t>
  </si>
  <si>
    <t>Tipo 2( Aporte Fiscal)</t>
  </si>
  <si>
    <t>Tipo 1 (Transferencia Sector Privado)</t>
  </si>
  <si>
    <t>06</t>
  </si>
  <si>
    <t>Rentas de la Propiedad</t>
  </si>
  <si>
    <t>07</t>
  </si>
  <si>
    <t>Ingresos de Operación</t>
  </si>
  <si>
    <t>08</t>
  </si>
  <si>
    <t>09</t>
  </si>
  <si>
    <t>Aporte Fiscal</t>
  </si>
  <si>
    <t>Venta de Activos no Financieros</t>
  </si>
  <si>
    <t>Venta de Activos  Financieros</t>
  </si>
  <si>
    <t>Recuperación de Préstamos</t>
  </si>
  <si>
    <t>Gastos en Personal</t>
  </si>
  <si>
    <t>Bienes y Servicios de Consumo</t>
  </si>
  <si>
    <t>Prestaciones Previsionales</t>
  </si>
  <si>
    <t>Trasnsferencias Corrientes</t>
  </si>
  <si>
    <t>Otros Gastos Corrientes</t>
  </si>
  <si>
    <t>Adqusición de Activos No Corrientes</t>
  </si>
  <si>
    <t>Iniciativas de Inversión</t>
  </si>
  <si>
    <t>Préstamos</t>
  </si>
  <si>
    <t>Servicio a la Deuda</t>
  </si>
  <si>
    <t>Otros Ingresos Corrientes</t>
  </si>
  <si>
    <t>Saldo Inicial de Caja</t>
  </si>
  <si>
    <t>Saldo Final de Caja</t>
  </si>
  <si>
    <t xml:space="preserve">VARIACIÓN NETA DIRECTA DEL PATRIMONIO </t>
  </si>
  <si>
    <t>Resultado del Ejercicio</t>
  </si>
  <si>
    <t>PATRIMONIO INICIAL</t>
  </si>
  <si>
    <t>Resultados Acumulados</t>
  </si>
  <si>
    <t>PATRIMONIO FINAL</t>
  </si>
  <si>
    <t>Resultados del Ejercicio</t>
  </si>
  <si>
    <t>Pagos futuros de arrendamientos operativos, preguntar al jefe,</t>
  </si>
  <si>
    <t>ver si debe ser menor a un año</t>
  </si>
  <si>
    <t>VIVIENDA JUDICIAL</t>
  </si>
  <si>
    <t>CORPORACIÓN ADM. DEL PODER JUDICIAL</t>
  </si>
  <si>
    <t>Arriendo de viviendas judiciales a funcionarios del Poder Judicial</t>
  </si>
  <si>
    <t xml:space="preserve">CONSTRUCTORA COSAL S.A.                                     </t>
  </si>
  <si>
    <t>Arriendo de terreno a la Constructora Cosal</t>
  </si>
  <si>
    <t xml:space="preserve">FISCALIA DEL MINISTERIO PUBLICO                             </t>
  </si>
  <si>
    <t>Arriendo de estacionamiento a la Fiscalia del Ministerio Público</t>
  </si>
  <si>
    <t xml:space="preserve">DEFENSORIA PENAL PUBLICA                                    </t>
  </si>
  <si>
    <t>Arriendo de estacionamiento a la Defensoría Penal Pública</t>
  </si>
  <si>
    <t>Arriendo de Estacionamiento a la Corp. De Asist. Judicial de Valparaíso</t>
  </si>
  <si>
    <t>CF</t>
  </si>
  <si>
    <t xml:space="preserve">Regulariza costos acumulados RPP Linares                    </t>
  </si>
  <si>
    <t xml:space="preserve">Ajuste a Resultado Acumulado periodo 2015                   </t>
  </si>
  <si>
    <t>Depreciación acumulada - Inmueble ubicado en B. Phillipi 362</t>
  </si>
  <si>
    <t xml:space="preserve">Regulariza adquisición Egreso 5606 de fecha 30-12-2011      </t>
  </si>
  <si>
    <t xml:space="preserve">Se encuentra en la cuenta 15102, Sistema de Información     </t>
  </si>
  <si>
    <t>Regulariza ingreso de inmuebles no contabilizado en su oportunidad</t>
  </si>
  <si>
    <t>Regulariza ingreso de inmuebles comprado en el año 1969</t>
  </si>
  <si>
    <t>Ajusta CT N°996 de fecha 30-06-2018, por baja generada desde el modulo de activo fijo</t>
  </si>
  <si>
    <t>Ajuste por Ingreso de equipamiento de años anteriores</t>
  </si>
  <si>
    <t xml:space="preserve">Ajuste por ingreso de bienes de años anteriores y diferencia en los ingresados en el traspaso de base de activo fijo      </t>
  </si>
  <si>
    <t>Error generado en los meses de enero y febrero el la amortización de bienes que son gastos</t>
  </si>
  <si>
    <t xml:space="preserve">Complementa traspaso 582, por error en el monto del activo ingresado  </t>
  </si>
  <si>
    <t>Ajuste Baja por error de ejercicio anterior</t>
  </si>
  <si>
    <t>Ingreso de activo del ejercicio anterior</t>
  </si>
  <si>
    <t>Totales</t>
  </si>
  <si>
    <t>Disminución del Patrimonio</t>
  </si>
  <si>
    <t>              ii.      Arrendamientos Operativos</t>
  </si>
  <si>
    <t>UPGRADE CHILE S. A.</t>
  </si>
  <si>
    <t>CORPORACION ADM. DEL PODER JUDICIAL</t>
  </si>
  <si>
    <t>Arriendo de equipos informáticos</t>
  </si>
  <si>
    <t xml:space="preserve">INMOBILIARIA JUAN XXIII SPA                                 </t>
  </si>
  <si>
    <t xml:space="preserve">Arriendo de inmuebles    </t>
  </si>
  <si>
    <t xml:space="preserve">INMOBILIARIA Y CONST. SAN ANTONIO S                         </t>
  </si>
  <si>
    <t xml:space="preserve">ASESORIAS E INVERSIONES BUZIOS S.A.                         </t>
  </si>
  <si>
    <t xml:space="preserve">INMOBILIARIA SAN MARTIN CENTRO S.A.                         </t>
  </si>
  <si>
    <t xml:space="preserve">INMOBILIARIA PIRAMIDE S.A.                                  </t>
  </si>
  <si>
    <t xml:space="preserve">EMPRESA NAC. DE TELECOMUNICACIONES S.A.                     </t>
  </si>
  <si>
    <t xml:space="preserve">COMERCIAL PIEDRA ROJA S.A.                                  </t>
  </si>
  <si>
    <t xml:space="preserve">INMOBILIARIA E INVERSIONES EL VERGEL SPA                    </t>
  </si>
  <si>
    <t xml:space="preserve">SOC. INMOB. E  INVERS. DOÑA FRESIA                          </t>
  </si>
  <si>
    <t>Arrendador</t>
  </si>
  <si>
    <t xml:space="preserve">Los Ingresos patrimoniales son reconocidos como incrementos brutos de beneficios económicos o potencial de servicio del periodo que implican aumento indirectos del patrimonio. Los Gastos patrimoniales se reconocen como reducciones brutas de beneficios económicos o potencial de servicio del periodo que implican disminuciones indirectas del patrimonio. </t>
  </si>
  <si>
    <t>Son fondos entregados en calidad de anticipos para adquisiciones de bienes, prestaciones de servicios, y otros adelantos análogos, que no afecten el presupuesto al momento de su ocurrencia. Las aplicaciones de dichos adelantos, se registran contra las cuentas de acreedores presupuestarios correspondientes.</t>
  </si>
  <si>
    <t>8162689-8</t>
  </si>
  <si>
    <t>6140497-K</t>
  </si>
  <si>
    <t>2610972-8</t>
  </si>
  <si>
    <t>77215640-5</t>
  </si>
  <si>
    <t xml:space="preserve">La Corporación Administrativa del Poder Judicial no presenta cambio en las Políticas Contables </t>
  </si>
  <si>
    <t>La Corporación Administrativa del Poder Judicial no presenta cambio en las Estimaciones Contables.</t>
  </si>
  <si>
    <t>76116410-4</t>
  </si>
  <si>
    <t>69170100-K</t>
  </si>
  <si>
    <t>60805000-0</t>
  </si>
  <si>
    <t>96889910-4</t>
  </si>
  <si>
    <t>76016365-1</t>
  </si>
  <si>
    <t>96825130-9</t>
  </si>
  <si>
    <t>61971800-3</t>
  </si>
  <si>
    <t>61935400-1</t>
  </si>
  <si>
    <t>REVISAR JEFE INFORMACION ADICIONAL</t>
  </si>
  <si>
    <t>13195040-3</t>
  </si>
  <si>
    <t>70008170-2</t>
  </si>
  <si>
    <t>9455778-K</t>
  </si>
  <si>
    <t>suma notas</t>
  </si>
  <si>
    <t>bce 2018</t>
  </si>
  <si>
    <t>suma sin decimales 73566</t>
  </si>
  <si>
    <t>113+12201+12205+12206+12207+12209+12210+12211</t>
  </si>
  <si>
    <t>ajuste de pesos</t>
  </si>
  <si>
    <t>SOC CONS JORGE ORELLANA LAVANDEROS Y CIA.</t>
  </si>
  <si>
    <t>GMPGINGENIERIA Y CONSTRUCCION LTDA.</t>
  </si>
  <si>
    <t>EMPRESA CONSTRUCTORA GUZMAN Y LARRAIN LTDA.</t>
  </si>
  <si>
    <t>CONSTRUCTORA SAN JOSE S.A.AGENCIA EN CH.</t>
  </si>
  <si>
    <t>CONSTR. Y PROM. BALZOLA SA AGENCIA EN CH.</t>
  </si>
  <si>
    <t xml:space="preserve">CONSORCIO BESALCO ARAUCO S.A.        </t>
  </si>
  <si>
    <t xml:space="preserve">FERROVIAL AGROMAN CHILE S A.             </t>
  </si>
  <si>
    <t xml:space="preserve">CLARO VICUÑA VALENZUELA S.A.            </t>
  </si>
  <si>
    <t xml:space="preserve">CONSORCIO INARCO TRADECO S.A.           </t>
  </si>
  <si>
    <t xml:space="preserve">CONSTRUCTORA COMTEL LIMITADA.            </t>
  </si>
  <si>
    <t xml:space="preserve">NICOLAS HUMERES GUAJARDO  </t>
  </si>
  <si>
    <t>SERGIO ALEJANDRO HARO COLOMA</t>
  </si>
  <si>
    <t xml:space="preserve"> Anticipo por Cambio de Residencia </t>
  </si>
  <si>
    <t>CHRISTIAN FELIPE SANTANA CARREÑO</t>
  </si>
  <si>
    <t xml:space="preserve">Anticipo  otorgado según contrato. </t>
  </si>
  <si>
    <t>Anticipo hasta por una cantidad equivalente a un mes de remuneración, la que deberán reembolsar en el plazo de un año.</t>
  </si>
  <si>
    <t>CAROLA MUÑOZ URRUTIA</t>
  </si>
  <si>
    <t>GONZALO ANDRES MUÑOZ MUÑOZ</t>
  </si>
  <si>
    <t>Préstamo corriente</t>
  </si>
  <si>
    <t>La Entidad reconoce como Bienes de Uso, todos aquellos bienes que su costo unitario de adquisición sea mayor o igual a 3 Unidades Tributarias Mensuales (UTM), adquiridos con el propósito de uso en la producción de los servicios públicos y que su utilización sea por más de un período contable. La valoración inicial considera el precio de adquisición, incluidos los aranceles de importación y los impuestos indirectos no recuperables que recaen sobre la adquisición, después de deducir cualquier descuento o rebaja del precio, más todos los costos directamente relacionados con la ubicación ductivo en el lugar y en las condiciones necesarias para que pueda operar. Respecto a la valoración posterior, ésta considera el valor inicial, incrementado por las erogaciones capitalizables, menos la depreciación acumulada a lo largo de su vida útil. El método de depreciación, es lineal y la vida útil de los bienes, está definida por la Tabla Referencial de Vidas Útiles de la Contraloría General de la República.</t>
  </si>
  <si>
    <t>16101-16103</t>
  </si>
  <si>
    <t>CONSEJO NACIONAL DE LA CULTURA Y LAS ARTES</t>
  </si>
  <si>
    <t>ARCHIVO DEUDA FLOTANTE NO CUADRA</t>
  </si>
  <si>
    <t xml:space="preserve">INTERESES Y ARRIENDOS 433 </t>
  </si>
  <si>
    <t>431+433</t>
  </si>
  <si>
    <t>445-46104</t>
  </si>
  <si>
    <t>DONACIONES</t>
  </si>
  <si>
    <t>OTROS INGRESOS</t>
  </si>
  <si>
    <t>44301-44403</t>
  </si>
  <si>
    <t>Ajusta Valorización de bienes de Ejercicio anteriores</t>
  </si>
  <si>
    <t>Ajusta ingreso de bienes ingresados  como activo corresponde  a Inv. Administrativo</t>
  </si>
  <si>
    <t>Ajuste por error en el calculo de la amortización en los meses de enero y febrero del2018</t>
  </si>
  <si>
    <t>Se corrige error en calculo de amortización por solicitud de</t>
  </si>
  <si>
    <t xml:space="preserve">Ajuste por corrección del calculo de la Depreciación  </t>
  </si>
  <si>
    <t>Ajuste valorización de bienes correspondiente a proyecto de inversión</t>
  </si>
  <si>
    <t xml:space="preserve">Bienes dado de altas en marzo F/8553  correspondiente a ejercicio anterior                      </t>
  </si>
  <si>
    <t>Regulariza compra de licencias  cuya vigencia era 31/10/2013</t>
  </si>
  <si>
    <t xml:space="preserve">Bienes ya  totalmente depreciados y diferencias de 12  de   </t>
  </si>
  <si>
    <t>Ajuste por ingreso de bienes extraviado</t>
  </si>
  <si>
    <t xml:space="preserve">Diferencia de valorización  de los bienes de ejercicio anteriores                    </t>
  </si>
  <si>
    <t>Ajuste por bienes ingresados de Proyectos de inversión que son gastos</t>
  </si>
  <si>
    <t xml:space="preserve">Ajuste diferencia activo fijo y contabilidad año 2012       </t>
  </si>
  <si>
    <t>Ajuste por bienes dado de bajas , depreciación no considerada en la migración de la base de datos</t>
  </si>
  <si>
    <t>Ingreso Licencia devengada al 31/12/2018 el Bienes en tránsito</t>
  </si>
  <si>
    <t xml:space="preserve">Regulariza saldo acreedor de cuenta 611111 de vehículos     </t>
  </si>
  <si>
    <t xml:space="preserve">Corresponde a CE 1823 29-05-2015, imputada por error  en    </t>
  </si>
  <si>
    <t>Ajusta compra de licencia Oracle vencida</t>
  </si>
  <si>
    <t>Ingreso de F*/80628 de ADEXUS devengada en diciembre</t>
  </si>
  <si>
    <t>Regulariza compra de licencias que al 2019 ya están vencidas</t>
  </si>
  <si>
    <t>Para regularizar diferencia de activo fijo</t>
  </si>
  <si>
    <t>Regulariza activo fijo</t>
  </si>
  <si>
    <t>En este rubro se presentan los  montos estimados de pago para el período siguiente, el cual corresponde al valor presente de la obligación a la fecha de presentación. No presenta movimiento para el año 2019.</t>
  </si>
  <si>
    <t>Los Ingresos se reconocen cuando se produce un incremento de los recursos económicos o potencial de servicio de la entidad, ya sea mediante un incremento en el activo o una disminución en el pasivo y cuya cuantía pueda medirse con fiabilidad.</t>
  </si>
  <si>
    <t>En enero de 2020 se regularizó el saldo acreedor en la cuenta otros anticipos por pago a la Tesorería General de la Republica mediante egreso N° 97 por $ 43. 064. 045, Registrados por error en dicha cuenta.</t>
  </si>
  <si>
    <t xml:space="preserve">Anticipo por Cambio de Residencia </t>
  </si>
  <si>
    <t>a) Saldos según formato:</t>
  </si>
  <si>
    <t xml:space="preserve">HABILITACION TRIBUNAL DE FAMILIA, CIVILES 1°,2,3 Y LABORAL </t>
  </si>
  <si>
    <t>CRISTOBAL VALDEZ BOBADILLA</t>
  </si>
  <si>
    <t>a) saldo vigente de cada cuenta nivel 1:</t>
  </si>
  <si>
    <t>CORPORACION ADMINISTRATIVA DEL PODER JUD</t>
  </si>
  <si>
    <t>Provisión de fondos por bonificación incentivo al retiro</t>
  </si>
  <si>
    <t>CORP. DE ASIS. JUDICIAL DE VALPARAÍSO</t>
  </si>
  <si>
    <t>Errores de ejercicios anteriores correspondiente a la valorización de los bienes de uso.</t>
  </si>
  <si>
    <t>Variación Neta del Patrimonio</t>
  </si>
  <si>
    <t>Patrimonio Saldo Inicial</t>
  </si>
  <si>
    <t>76410830-2</t>
  </si>
  <si>
    <t>14498442-0</t>
  </si>
  <si>
    <t>96813450-7</t>
  </si>
  <si>
    <t>CHILQUINTA ENERGIA S.A.</t>
  </si>
  <si>
    <t>COMPAÑIA GENERAL DE ELECTRICIDAD S.A.</t>
  </si>
  <si>
    <t>MARIA CAROLINA LORCA PEÑALOZA</t>
  </si>
  <si>
    <t>96936470-0</t>
  </si>
  <si>
    <t xml:space="preserve">EULEN SEGURIDAD S.A.                    </t>
  </si>
  <si>
    <t>99529710-8</t>
  </si>
  <si>
    <t>DESARROLLOS Y PROY. DE ING. INGETECH S.A</t>
  </si>
  <si>
    <t>15866315-5</t>
  </si>
  <si>
    <t>CATHERINE CARREÑO ZUÑIGA</t>
  </si>
  <si>
    <t>96927320-9</t>
  </si>
  <si>
    <t xml:space="preserve">EMPRESAS LIPIGAS S.A.                   </t>
  </si>
  <si>
    <t>11442866-3</t>
  </si>
  <si>
    <t xml:space="preserve">GLORIA ANGELICA BUSTAMANTE CONCHA       </t>
  </si>
  <si>
    <t>78906300-1</t>
  </si>
  <si>
    <t xml:space="preserve">COMERCIAL MUÑOZ Y COMPAÑIA LIMITADA     </t>
  </si>
  <si>
    <t>99526420-K</t>
  </si>
  <si>
    <t xml:space="preserve">CPS &amp; FIRST SECURITY S.A.               </t>
  </si>
  <si>
    <t>14586231-0</t>
  </si>
  <si>
    <t xml:space="preserve">RODRIGO ANTONIO CORTES GUTIERREZ        </t>
  </si>
  <si>
    <t>13731798-2</t>
  </si>
  <si>
    <t>CHRISTIAN ALVAREZ BARRIOS</t>
  </si>
  <si>
    <t>VER</t>
  </si>
  <si>
    <t>Ajustes de errores contables reconocidos en el Resultados Acumulados y CT 9005 que por error fue registrado en resultados del ejercicio 2019.</t>
  </si>
  <si>
    <t>Regularización valorización del sistema informático</t>
  </si>
  <si>
    <t>Las variaciones del resultado acumulado se encuentra sobrevaluado debido a un error por duplicidad de registro ascendente M$ 768.019.- y se presenta en resultados acumulados  el ajuste registrado por error en los resultados del ejercicio ascendente a M$ 35.472.-</t>
  </si>
  <si>
    <t>Los ajustes de errores  corresponden  a regularizaciones en la valorización de los bienes de uso que se reflejan en los resultados acumulados.</t>
  </si>
  <si>
    <t>2.- El ajuste  reconocido en el Resultado del Ejercicio ascendente a M$ 35.472.- para efecto de presentación se contempla en  la cuenta de Resultados Acumulados.-</t>
  </si>
  <si>
    <t>1.-El Balance y el  Estado de Resultado presenta una sobrevaluación ascendente a M$ de 768.020 por  duplicidad de registro, que afectan la  valorización de las cuentas de activos: Edificaciones por M$ 336.628 y Terrenos por M$ M$431.392, así como también en los  Resultados Acumulados.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</si>
</sst>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
    <numFmt numFmtId="165" formatCode="_-&quot;$&quot;\ * #,##0_-;\-&quot;$&quot;\ * #,##0_-;_-&quot;$&quot;\ * &quot;-&quot;_-;_-@_-"/>
    <numFmt numFmtId="166" formatCode="_-&quot;$&quot;\ * #,##0.00_-;\-&quot;$&quot;\ * #,##0.00_-;_-&quot;$&quot;\ * &quot;-&quot;??_-;_-@_-"/>
    <numFmt numFmtId="167" formatCode="_-* #,##0.00_-;\-* #,##0.00_-;_-* &quot;-&quot;??_-;_-@_-"/>
    <numFmt numFmtId="168" formatCode="_-* #,##0.00\ _€_-;\-* #,##0.00\ _€_-;_-* &quot;-&quot;??\ _€_-;_-@_-"/>
    <numFmt numFmtId="169" formatCode="_-* #,##0.00\ &quot;€&quot;_-;\-* #,##0.00\ &quot;€&quot;_-;_-* &quot;-&quot;??\ &quot;€&quot;_-;_-@_-"/>
    <numFmt numFmtId="170" formatCode="_(* #,##0.00_);_(* \(#,##0.00\);_(* &quot;-&quot;??_);_(@_)"/>
    <numFmt numFmtId="171" formatCode="_([$€]* #,##0.00_);_([$€]* \(#,##0.00\);_([$€]* &quot;-&quot;??_);_(@_)"/>
    <numFmt numFmtId="172" formatCode="_-[$€-2]\ * #,##0.00_-;\-[$€-2]\ * #,##0.00_-;_-[$€-2]\ * &quot;-&quot;??_-"/>
    <numFmt numFmtId="173" formatCode="_-* #,##0_-;\-* #,##0_-;_-* &quot;-&quot;??_-;_-@_-"/>
  </numFmts>
  <fonts count="81" x14ac:knownFonts="1">
    <font>
      <sz val="11"/>
      <color theme="1"/>
      <name val="Calibri"/>
      <family val="2"/>
      <scheme val="minor"/>
    </font>
    <font>
      <b/>
      <sz val="11"/>
      <color rgb="FF0070C0"/>
      <name val="Arial"/>
      <family val="2"/>
    </font>
    <font>
      <sz val="11"/>
      <color theme="1"/>
      <name val="Arial"/>
      <family val="2"/>
    </font>
    <font>
      <i/>
      <sz val="11"/>
      <color theme="0" tint="-0.499984740745262"/>
      <name val="Arial"/>
      <family val="2"/>
    </font>
    <font>
      <sz val="11"/>
      <color rgb="FFFF0000"/>
      <name val="Arial"/>
      <family val="2"/>
    </font>
    <font>
      <sz val="11"/>
      <color rgb="FF000000"/>
      <name val="Arial"/>
      <family val="2"/>
    </font>
    <font>
      <b/>
      <sz val="11"/>
      <color rgb="FF00B050"/>
      <name val="Arial"/>
      <family val="2"/>
    </font>
    <font>
      <b/>
      <sz val="11"/>
      <color theme="1"/>
      <name val="Arial"/>
      <family val="2"/>
    </font>
    <font>
      <sz val="11"/>
      <name val="Arial"/>
      <family val="2"/>
    </font>
    <font>
      <b/>
      <sz val="11"/>
      <color rgb="FF000000"/>
      <name val="Arial"/>
      <family val="2"/>
    </font>
    <font>
      <i/>
      <sz val="11"/>
      <color indexed="23"/>
      <name val="Arial"/>
      <family val="2"/>
    </font>
    <font>
      <i/>
      <sz val="11"/>
      <color theme="1" tint="0.499984740745262"/>
      <name val="Arial"/>
      <family val="2"/>
    </font>
    <font>
      <sz val="11"/>
      <color theme="0" tint="-0.499984740745262"/>
      <name val="Arial"/>
      <family val="2"/>
    </font>
    <font>
      <sz val="11"/>
      <color rgb="FF00B0F0"/>
      <name val="Arial"/>
      <family val="2"/>
    </font>
    <font>
      <u/>
      <sz val="11"/>
      <color theme="10"/>
      <name val="Calibri"/>
      <family val="2"/>
      <scheme val="minor"/>
    </font>
    <font>
      <i/>
      <sz val="11"/>
      <name val="Arial"/>
      <family val="2"/>
    </font>
    <font>
      <sz val="11"/>
      <color theme="1"/>
      <name val="Arial Narrow"/>
      <family val="2"/>
    </font>
    <font>
      <sz val="11"/>
      <color theme="1"/>
      <name val="Calibri"/>
      <family val="2"/>
      <scheme val="minor"/>
    </font>
    <font>
      <i/>
      <sz val="11"/>
      <name val="Arial Narrow"/>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Times New Roman"/>
      <family val="1"/>
    </font>
    <font>
      <sz val="10"/>
      <color indexed="8"/>
      <name val="Arial"/>
      <family val="2"/>
    </font>
    <font>
      <u/>
      <sz val="10"/>
      <color indexed="12"/>
      <name val="Arial"/>
      <family val="2"/>
    </font>
    <font>
      <u/>
      <sz val="5.6"/>
      <color theme="10"/>
      <name val="Arial"/>
      <family val="2"/>
    </font>
    <font>
      <sz val="11"/>
      <color rgb="FF000000"/>
      <name val="Arial Narrow"/>
      <family val="2"/>
    </font>
    <font>
      <b/>
      <sz val="11"/>
      <color rgb="FF000000"/>
      <name val="Arial Narrow"/>
      <family val="2"/>
    </font>
    <font>
      <sz val="11"/>
      <color rgb="FF1F497D"/>
      <name val="Arial Narrow"/>
      <family val="2"/>
    </font>
    <font>
      <sz val="11"/>
      <name val="Arial Narrow"/>
      <family val="2"/>
    </font>
    <font>
      <b/>
      <sz val="11"/>
      <name val="Arial"/>
      <family val="2"/>
    </font>
    <font>
      <b/>
      <sz val="11"/>
      <color theme="1"/>
      <name val="Arial Narrow"/>
      <family val="2"/>
    </font>
    <font>
      <b/>
      <i/>
      <sz val="11"/>
      <name val="Arial"/>
      <family val="2"/>
    </font>
    <font>
      <b/>
      <sz val="11"/>
      <color rgb="FF0070C0"/>
      <name val="Arial Narrow"/>
      <family val="2"/>
    </font>
    <font>
      <i/>
      <sz val="11"/>
      <color theme="0" tint="-0.499984740745262"/>
      <name val="Arial Narrow"/>
      <family val="2"/>
    </font>
    <font>
      <b/>
      <sz val="11"/>
      <name val="Arial Narrow"/>
      <family val="2"/>
    </font>
    <font>
      <i/>
      <sz val="11"/>
      <color indexed="23"/>
      <name val="Arial Narrow"/>
      <family val="2"/>
    </font>
    <font>
      <sz val="11"/>
      <color indexed="23"/>
      <name val="Arial Narrow"/>
      <family val="2"/>
    </font>
    <font>
      <sz val="8"/>
      <color rgb="FF000000"/>
      <name val="Arial"/>
      <family val="2"/>
    </font>
    <font>
      <sz val="11"/>
      <name val="Calibri"/>
      <family val="2"/>
      <scheme val="minor"/>
    </font>
    <font>
      <sz val="8"/>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C00000"/>
      <name val="Arial Narrow"/>
      <family val="2"/>
    </font>
    <font>
      <sz val="11"/>
      <color rgb="FFFF0000"/>
      <name val="Arial Narrow"/>
      <family val="2"/>
    </font>
    <font>
      <sz val="11"/>
      <color theme="0" tint="-0.499984740745262"/>
      <name val="Arial Narrow"/>
      <family val="2"/>
    </font>
    <font>
      <b/>
      <sz val="11"/>
      <color rgb="FF00B050"/>
      <name val="Arial Narrow"/>
      <family val="2"/>
    </font>
    <font>
      <b/>
      <sz val="11"/>
      <color theme="0" tint="-0.499984740745262"/>
      <name val="Arial Narrow"/>
      <family val="2"/>
    </font>
    <font>
      <sz val="8"/>
      <name val="Arial Narrow"/>
      <family val="2"/>
    </font>
    <font>
      <u/>
      <sz val="11"/>
      <name val="Arial Narrow"/>
      <family val="2"/>
    </font>
    <font>
      <sz val="11"/>
      <color rgb="FF0070C0"/>
      <name val="Arial"/>
      <family val="2"/>
    </font>
    <font>
      <sz val="11"/>
      <color rgb="FF0070C0"/>
      <name val="Arial Narrow"/>
      <family val="2"/>
    </font>
  </fonts>
  <fills count="6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10">
    <xf numFmtId="0" fontId="0" fillId="0" borderId="0"/>
    <xf numFmtId="0" fontId="14" fillId="0" borderId="0" applyNumberFormat="0" applyFill="0" applyBorder="0" applyAlignment="0" applyProtection="0"/>
    <xf numFmtId="167" fontId="17" fillId="0" borderId="0" applyFon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9" fillId="18" borderId="22" applyNumberFormat="0" applyAlignment="0" applyProtection="0"/>
    <xf numFmtId="0" fontId="29" fillId="18" borderId="22" applyNumberFormat="0" applyAlignment="0" applyProtection="0"/>
    <xf numFmtId="0" fontId="29" fillId="18" borderId="22" applyNumberFormat="0" applyAlignment="0" applyProtection="0"/>
    <xf numFmtId="0" fontId="29" fillId="18" borderId="22" applyNumberFormat="0" applyAlignment="0" applyProtection="0"/>
    <xf numFmtId="0" fontId="29" fillId="18" borderId="22" applyNumberFormat="0" applyAlignment="0" applyProtection="0"/>
    <xf numFmtId="0" fontId="29" fillId="18" borderId="22" applyNumberFormat="0" applyAlignment="0" applyProtection="0"/>
    <xf numFmtId="0" fontId="29" fillId="18" borderId="22" applyNumberFormat="0" applyAlignment="0" applyProtection="0"/>
    <xf numFmtId="0" fontId="29" fillId="18" borderId="22" applyNumberFormat="0" applyAlignment="0" applyProtection="0"/>
    <xf numFmtId="0" fontId="31" fillId="19" borderId="23" applyNumberFormat="0" applyAlignment="0" applyProtection="0"/>
    <xf numFmtId="0" fontId="31" fillId="19" borderId="23" applyNumberFormat="0" applyAlignment="0" applyProtection="0"/>
    <xf numFmtId="0" fontId="31" fillId="19" borderId="23" applyNumberFormat="0" applyAlignment="0" applyProtection="0"/>
    <xf numFmtId="0" fontId="31" fillId="19" borderId="23" applyNumberFormat="0" applyAlignment="0" applyProtection="0"/>
    <xf numFmtId="0" fontId="31" fillId="19" borderId="23" applyNumberFormat="0" applyAlignment="0" applyProtection="0"/>
    <xf numFmtId="0" fontId="31" fillId="19" borderId="23" applyNumberFormat="0" applyAlignment="0" applyProtection="0"/>
    <xf numFmtId="0" fontId="31" fillId="19" borderId="23" applyNumberFormat="0" applyAlignment="0" applyProtection="0"/>
    <xf numFmtId="0" fontId="31" fillId="19" borderId="23" applyNumberFormat="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167" fontId="36" fillId="0" borderId="0" applyFont="0" applyFill="0" applyBorder="0" applyAlignment="0" applyProtection="0"/>
    <xf numFmtId="43" fontId="36"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27" fillId="9" borderId="22" applyNumberFormat="0" applyAlignment="0" applyProtection="0"/>
    <xf numFmtId="0" fontId="27" fillId="9" borderId="22" applyNumberFormat="0" applyAlignment="0" applyProtection="0"/>
    <xf numFmtId="0" fontId="27" fillId="9" borderId="22" applyNumberFormat="0" applyAlignment="0" applyProtection="0"/>
    <xf numFmtId="0" fontId="27" fillId="9" borderId="22" applyNumberFormat="0" applyAlignment="0" applyProtection="0"/>
    <xf numFmtId="0" fontId="27" fillId="9" borderId="22" applyNumberFormat="0" applyAlignment="0" applyProtection="0"/>
    <xf numFmtId="0" fontId="27" fillId="9" borderId="22" applyNumberFormat="0" applyAlignment="0" applyProtection="0"/>
    <xf numFmtId="0" fontId="27" fillId="9" borderId="22" applyNumberFormat="0" applyAlignment="0" applyProtection="0"/>
    <xf numFmtId="0" fontId="27" fillId="9" borderId="22" applyNumberFormat="0" applyAlignment="0" applyProtection="0"/>
    <xf numFmtId="171" fontId="36" fillId="0" borderId="0" applyFont="0" applyFill="0" applyBorder="0" applyAlignment="0" applyProtection="0"/>
    <xf numFmtId="172" fontId="36" fillId="0" borderId="0" applyFont="0" applyFill="0" applyBorder="0" applyAlignment="0" applyProtection="0"/>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4"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70"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70"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6" fillId="0" borderId="0" applyFont="0" applyFill="0" applyBorder="0" applyAlignment="0" applyProtection="0"/>
    <xf numFmtId="168" fontId="19" fillId="0" borderId="0" applyFont="0" applyFill="0" applyBorder="0" applyAlignment="0" applyProtection="0"/>
    <xf numFmtId="168" fontId="36"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43" fontId="37" fillId="0" borderId="0" applyFont="0" applyFill="0" applyBorder="0" applyAlignment="0" applyProtection="0"/>
    <xf numFmtId="167" fontId="17"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36"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8" fontId="36" fillId="0" borderId="0" applyFont="0" applyFill="0" applyBorder="0" applyAlignment="0" applyProtection="0"/>
    <xf numFmtId="167" fontId="19" fillId="0" borderId="0" applyFont="0" applyFill="0" applyBorder="0" applyAlignment="0" applyProtection="0"/>
    <xf numFmtId="168"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36" fillId="0" borderId="0" applyFont="0" applyFill="0" applyBorder="0" applyAlignment="0" applyProtection="0"/>
    <xf numFmtId="167" fontId="36" fillId="0" borderId="0" applyFont="0" applyFill="0" applyBorder="0" applyAlignment="0" applyProtection="0"/>
    <xf numFmtId="168"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9" fontId="36"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9"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9"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9"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9"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9"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9"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9"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9"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9"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36"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36" fillId="0" borderId="0"/>
    <xf numFmtId="0" fontId="36"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36" fillId="0" borderId="0"/>
    <xf numFmtId="0" fontId="17" fillId="0" borderId="0"/>
    <xf numFmtId="0" fontId="17" fillId="0" borderId="0"/>
    <xf numFmtId="0" fontId="36" fillId="0" borderId="0"/>
    <xf numFmtId="0" fontId="17" fillId="0" borderId="0"/>
    <xf numFmtId="0" fontId="17" fillId="0" borderId="0"/>
    <xf numFmtId="0" fontId="17" fillId="0" borderId="0"/>
    <xf numFmtId="0" fontId="36" fillId="0" borderId="0"/>
    <xf numFmtId="0" fontId="36" fillId="0" borderId="0"/>
    <xf numFmtId="0" fontId="17" fillId="0" borderId="0"/>
    <xf numFmtId="0" fontId="17" fillId="0" borderId="0"/>
    <xf numFmtId="0" fontId="17" fillId="0" borderId="0"/>
    <xf numFmtId="0" fontId="38" fillId="0" borderId="0"/>
    <xf numFmtId="0" fontId="17"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25" borderId="25" applyNumberFormat="0" applyFont="0" applyAlignment="0" applyProtection="0"/>
    <xf numFmtId="0" fontId="36" fillId="25" borderId="25" applyNumberFormat="0" applyFont="0" applyAlignment="0" applyProtection="0"/>
    <xf numFmtId="0" fontId="36" fillId="25" borderId="25" applyNumberFormat="0" applyFont="0" applyAlignment="0" applyProtection="0"/>
    <xf numFmtId="0" fontId="36" fillId="25" borderId="25" applyNumberFormat="0" applyFont="0" applyAlignment="0" applyProtection="0"/>
    <xf numFmtId="0" fontId="36" fillId="25" borderId="25" applyNumberFormat="0" applyFont="0" applyAlignment="0" applyProtection="0"/>
    <xf numFmtId="0" fontId="36" fillId="25" borderId="25" applyNumberFormat="0" applyFont="0" applyAlignment="0" applyProtection="0"/>
    <xf numFmtId="0" fontId="36" fillId="25" borderId="25" applyNumberFormat="0" applyFont="0" applyAlignment="0" applyProtection="0"/>
    <xf numFmtId="0" fontId="36" fillId="25" borderId="25" applyNumberFormat="0" applyFont="0" applyAlignment="0" applyProtection="0"/>
    <xf numFmtId="0" fontId="36" fillId="25" borderId="25" applyNumberFormat="0" applyFont="0" applyAlignment="0" applyProtection="0"/>
    <xf numFmtId="0" fontId="36" fillId="25" borderId="25" applyNumberFormat="0" applyFont="0" applyAlignment="0" applyProtection="0"/>
    <xf numFmtId="0" fontId="36" fillId="25" borderId="25" applyNumberFormat="0" applyFont="0" applyAlignment="0" applyProtection="0"/>
    <xf numFmtId="0" fontId="36" fillId="25" borderId="25" applyNumberFormat="0" applyFont="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8" fillId="18" borderId="26" applyNumberFormat="0" applyAlignment="0" applyProtection="0"/>
    <xf numFmtId="0" fontId="28" fillId="18" borderId="26" applyNumberFormat="0" applyAlignment="0" applyProtection="0"/>
    <xf numFmtId="0" fontId="28" fillId="18" borderId="26" applyNumberFormat="0" applyAlignment="0" applyProtection="0"/>
    <xf numFmtId="0" fontId="28" fillId="18" borderId="26" applyNumberFormat="0" applyAlignment="0" applyProtection="0"/>
    <xf numFmtId="0" fontId="28" fillId="18" borderId="26" applyNumberFormat="0" applyAlignment="0" applyProtection="0"/>
    <xf numFmtId="0" fontId="28" fillId="18" borderId="26" applyNumberFormat="0" applyAlignment="0" applyProtection="0"/>
    <xf numFmtId="0" fontId="28" fillId="18" borderId="26" applyNumberFormat="0" applyAlignment="0" applyProtection="0"/>
    <xf numFmtId="0" fontId="28" fillId="18" borderId="26"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1" fillId="0" borderId="27" applyNumberFormat="0" applyFill="0" applyAlignment="0" applyProtection="0"/>
    <xf numFmtId="0" fontId="21" fillId="0" borderId="27" applyNumberFormat="0" applyFill="0" applyAlignment="0" applyProtection="0"/>
    <xf numFmtId="0" fontId="21" fillId="0" borderId="27" applyNumberFormat="0" applyFill="0" applyAlignment="0" applyProtection="0"/>
    <xf numFmtId="0" fontId="21" fillId="0" borderId="27" applyNumberFormat="0" applyFill="0" applyAlignment="0" applyProtection="0"/>
    <xf numFmtId="0" fontId="21" fillId="0" borderId="27" applyNumberFormat="0" applyFill="0" applyAlignment="0" applyProtection="0"/>
    <xf numFmtId="0" fontId="21" fillId="0" borderId="27" applyNumberFormat="0" applyFill="0" applyAlignment="0" applyProtection="0"/>
    <xf numFmtId="0" fontId="21" fillId="0" borderId="27"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28" applyNumberFormat="0" applyFill="0" applyAlignment="0" applyProtection="0"/>
    <xf numFmtId="0" fontId="22" fillId="0" borderId="28" applyNumberFormat="0" applyFill="0" applyAlignment="0" applyProtection="0"/>
    <xf numFmtId="0" fontId="22" fillId="0" borderId="28" applyNumberFormat="0" applyFill="0" applyAlignment="0" applyProtection="0"/>
    <xf numFmtId="0" fontId="22" fillId="0" borderId="28" applyNumberFormat="0" applyFill="0" applyAlignment="0" applyProtection="0"/>
    <xf numFmtId="0" fontId="22" fillId="0" borderId="28" applyNumberFormat="0" applyFill="0" applyAlignment="0" applyProtection="0"/>
    <xf numFmtId="0" fontId="22" fillId="0" borderId="28"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56" fillId="0" borderId="0" applyNumberFormat="0" applyFill="0" applyBorder="0" applyAlignment="0" applyProtection="0"/>
    <xf numFmtId="0" fontId="57" fillId="0" borderId="32" applyNumberFormat="0" applyFill="0" applyAlignment="0" applyProtection="0"/>
    <xf numFmtId="0" fontId="58" fillId="0" borderId="33" applyNumberFormat="0" applyFill="0" applyAlignment="0" applyProtection="0"/>
    <xf numFmtId="0" fontId="59" fillId="0" borderId="34" applyNumberFormat="0" applyFill="0" applyAlignment="0" applyProtection="0"/>
    <xf numFmtId="0" fontId="59" fillId="0" borderId="0" applyNumberFormat="0" applyFill="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2" fillId="29" borderId="0" applyNumberFormat="0" applyBorder="0" applyAlignment="0" applyProtection="0"/>
    <xf numFmtId="0" fontId="63" fillId="30" borderId="35" applyNumberFormat="0" applyAlignment="0" applyProtection="0"/>
    <xf numFmtId="0" fontId="64" fillId="31" borderId="36" applyNumberFormat="0" applyAlignment="0" applyProtection="0"/>
    <xf numFmtId="0" fontId="65" fillId="31" borderId="35" applyNumberFormat="0" applyAlignment="0" applyProtection="0"/>
    <xf numFmtId="0" fontId="66" fillId="0" borderId="37" applyNumberFormat="0" applyFill="0" applyAlignment="0" applyProtection="0"/>
    <xf numFmtId="0" fontId="67" fillId="32" borderId="38" applyNumberFormat="0" applyAlignment="0" applyProtection="0"/>
    <xf numFmtId="0" fontId="68" fillId="0" borderId="0" applyNumberFormat="0" applyFill="0" applyBorder="0" applyAlignment="0" applyProtection="0"/>
    <xf numFmtId="0" fontId="17" fillId="33" borderId="39" applyNumberFormat="0" applyFont="0" applyAlignment="0" applyProtection="0"/>
    <xf numFmtId="0" fontId="69" fillId="0" borderId="0" applyNumberFormat="0" applyFill="0" applyBorder="0" applyAlignment="0" applyProtection="0"/>
    <xf numFmtId="0" fontId="70" fillId="0" borderId="40" applyNumberFormat="0" applyFill="0" applyAlignment="0" applyProtection="0"/>
    <xf numFmtId="0" fontId="71"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71"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71"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71"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71" fillId="50"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71" fillId="54"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7" borderId="0" applyNumberFormat="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619">
    <xf numFmtId="0" fontId="0" fillId="0" borderId="0" xfId="0"/>
    <xf numFmtId="0" fontId="1" fillId="0" borderId="0" xfId="0" applyFont="1" applyFill="1" applyAlignment="1">
      <alignment vertical="center"/>
    </xf>
    <xf numFmtId="0" fontId="2" fillId="0" borderId="0" xfId="0" applyFont="1" applyAlignment="1">
      <alignment vertical="center"/>
    </xf>
    <xf numFmtId="0" fontId="3" fillId="0" borderId="1" xfId="0" applyFont="1" applyBorder="1" applyAlignment="1">
      <alignment horizontal="center" vertical="center" wrapText="1"/>
    </xf>
    <xf numFmtId="0" fontId="4" fillId="0" borderId="0" xfId="0" applyFont="1" applyAlignment="1">
      <alignment vertical="center"/>
    </xf>
    <xf numFmtId="0" fontId="5" fillId="0" borderId="0" xfId="0" applyFont="1" applyBorder="1" applyAlignment="1">
      <alignment horizontal="left" vertical="center"/>
    </xf>
    <xf numFmtId="0" fontId="5" fillId="0" borderId="0" xfId="0" applyFont="1" applyAlignment="1">
      <alignment horizontal="justify" vertical="center"/>
    </xf>
    <xf numFmtId="0" fontId="6" fillId="0" borderId="0" xfId="0" applyFont="1" applyAlignment="1">
      <alignment vertical="center"/>
    </xf>
    <xf numFmtId="0" fontId="4" fillId="0" borderId="0" xfId="0" applyFont="1" applyFill="1" applyAlignment="1">
      <alignment vertical="center"/>
    </xf>
    <xf numFmtId="0" fontId="3" fillId="0" borderId="2" xfId="0" applyFont="1" applyBorder="1" applyAlignment="1">
      <alignment horizontal="center" vertical="center" wrapText="1"/>
    </xf>
    <xf numFmtId="0" fontId="5" fillId="0" borderId="0"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0" borderId="0" xfId="0" applyFont="1" applyFill="1" applyAlignment="1">
      <alignment vertical="center"/>
    </xf>
    <xf numFmtId="0" fontId="7" fillId="0" borderId="0" xfId="0" applyFont="1" applyAlignment="1">
      <alignment horizontal="left" vertical="center"/>
    </xf>
    <xf numFmtId="0" fontId="6" fillId="0" borderId="0" xfId="0" applyFont="1" applyFill="1" applyAlignment="1">
      <alignment vertical="center"/>
    </xf>
    <xf numFmtId="0" fontId="3" fillId="0" borderId="0" xfId="0" applyFont="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0" borderId="0" xfId="0" applyFont="1" applyAlignment="1">
      <alignment horizontal="left" vertical="center"/>
    </xf>
    <xf numFmtId="0" fontId="5" fillId="0" borderId="1" xfId="0" applyFont="1" applyBorder="1" applyAlignment="1">
      <alignment horizontal="justify" vertical="center" wrapText="1"/>
    </xf>
    <xf numFmtId="0" fontId="2" fillId="0" borderId="0" xfId="0" applyFont="1" applyAlignment="1">
      <alignment horizontal="justify" vertical="center"/>
    </xf>
    <xf numFmtId="0" fontId="9" fillId="0" borderId="0" xfId="0" applyFont="1" applyAlignment="1">
      <alignment horizontal="justify" vertical="center"/>
    </xf>
    <xf numFmtId="0" fontId="8"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0" fontId="2" fillId="0" borderId="0" xfId="0" applyFont="1" applyAlignment="1">
      <alignment horizontal="left" vertical="center"/>
    </xf>
    <xf numFmtId="0" fontId="3" fillId="0" borderId="16" xfId="0" applyFont="1" applyBorder="1" applyAlignment="1">
      <alignment horizontal="center" vertical="center" wrapText="1"/>
    </xf>
    <xf numFmtId="0" fontId="3" fillId="0" borderId="16"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Alignment="1">
      <alignment vertical="center"/>
    </xf>
    <xf numFmtId="0" fontId="5" fillId="0" borderId="0" xfId="0" applyFont="1" applyFill="1" applyAlignment="1">
      <alignment horizontal="justify" vertical="center"/>
    </xf>
    <xf numFmtId="0" fontId="5" fillId="0" borderId="2" xfId="0" applyFont="1" applyBorder="1" applyAlignment="1">
      <alignment horizontal="left" vertical="center" wrapText="1"/>
    </xf>
    <xf numFmtId="0" fontId="2" fillId="0" borderId="0" xfId="0" applyFont="1" applyAlignment="1">
      <alignment horizontal="right" vertical="center" wrapText="1"/>
    </xf>
    <xf numFmtId="0" fontId="5" fillId="0" borderId="2" xfId="0" applyFont="1" applyBorder="1" applyAlignment="1">
      <alignment horizontal="justify" vertical="center" wrapText="1"/>
    </xf>
    <xf numFmtId="0" fontId="5" fillId="0" borderId="1"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16" xfId="0" applyFont="1" applyBorder="1" applyAlignment="1">
      <alignment horizontal="justify"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10" fillId="0" borderId="0" xfId="0" applyFont="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0"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6"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2"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Border="1" applyAlignment="1">
      <alignment vertical="center"/>
    </xf>
    <xf numFmtId="0" fontId="2" fillId="0" borderId="2" xfId="0" applyFont="1" applyBorder="1" applyAlignment="1">
      <alignment vertical="center"/>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0" xfId="0" applyFont="1" applyBorder="1" applyAlignment="1">
      <alignment vertical="center"/>
    </xf>
    <xf numFmtId="0" fontId="1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6" xfId="0" applyFont="1" applyFill="1" applyBorder="1" applyAlignment="1">
      <alignment horizontal="left" vertical="center" wrapText="1"/>
    </xf>
    <xf numFmtId="0" fontId="9" fillId="0" borderId="0" xfId="0" applyFont="1" applyAlignment="1">
      <alignment vertical="center"/>
    </xf>
    <xf numFmtId="0" fontId="5" fillId="0" borderId="1" xfId="0" applyFont="1" applyFill="1" applyBorder="1" applyAlignment="1">
      <alignment horizontal="left" vertical="center" wrapText="1"/>
    </xf>
    <xf numFmtId="0" fontId="13" fillId="0" borderId="0" xfId="0" applyFont="1" applyAlignment="1">
      <alignment vertical="center"/>
    </xf>
    <xf numFmtId="0" fontId="2" fillId="0" borderId="0" xfId="0" applyFont="1"/>
    <xf numFmtId="0" fontId="7" fillId="0" borderId="0" xfId="0" applyFont="1" applyAlignment="1">
      <alignment vertical="center"/>
    </xf>
    <xf numFmtId="0" fontId="2" fillId="0" borderId="0" xfId="0" applyFont="1" applyFill="1"/>
    <xf numFmtId="0" fontId="3" fillId="0" borderId="1" xfId="0" applyFont="1" applyBorder="1" applyAlignment="1">
      <alignment horizontal="center" vertical="center" wrapText="1"/>
    </xf>
    <xf numFmtId="0" fontId="2" fillId="0" borderId="6"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5" fillId="0" borderId="0" xfId="0" applyFont="1" applyAlignment="1">
      <alignment horizontal="left" vertical="center"/>
    </xf>
    <xf numFmtId="0" fontId="9" fillId="0" borderId="0" xfId="0" applyFont="1" applyAlignment="1">
      <alignment horizontal="left" vertical="center"/>
    </xf>
    <xf numFmtId="0" fontId="14" fillId="0" borderId="0" xfId="1" applyAlignment="1">
      <alignment horizontal="center"/>
    </xf>
    <xf numFmtId="0" fontId="14" fillId="0" borderId="0" xfId="1"/>
    <xf numFmtId="0" fontId="2"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3" borderId="6" xfId="0" applyFont="1" applyFill="1" applyBorder="1" applyAlignment="1">
      <alignment horizontal="justify" vertical="center" wrapText="1"/>
    </xf>
    <xf numFmtId="0" fontId="2" fillId="3" borderId="6" xfId="0" applyFont="1" applyFill="1" applyBorder="1" applyAlignment="1">
      <alignment vertical="center"/>
    </xf>
    <xf numFmtId="0" fontId="2"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3" fillId="3" borderId="1"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Alignment="1">
      <alignment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9" fillId="2" borderId="1" xfId="0" applyFont="1" applyFill="1" applyBorder="1" applyAlignment="1">
      <alignment horizontal="justify" vertical="center" wrapText="1"/>
    </xf>
    <xf numFmtId="0" fontId="4" fillId="0" borderId="0" xfId="0" applyFont="1" applyAlignment="1">
      <alignment vertical="center" wrapText="1"/>
    </xf>
    <xf numFmtId="0" fontId="2" fillId="0" borderId="0" xfId="0" applyFont="1" applyAlignment="1">
      <alignment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41" fillId="0" borderId="0" xfId="0" applyFont="1" applyAlignment="1">
      <alignment horizontal="justify" vertical="center"/>
    </xf>
    <xf numFmtId="0" fontId="16" fillId="0" borderId="0" xfId="0" applyFont="1"/>
    <xf numFmtId="0" fontId="16" fillId="0" borderId="0" xfId="0" applyFont="1" applyAlignment="1">
      <alignment horizontal="justify" vertical="center"/>
    </xf>
    <xf numFmtId="0" fontId="43" fillId="0" borderId="0" xfId="0" applyFont="1" applyAlignment="1">
      <alignment horizontal="justify" vertical="center"/>
    </xf>
    <xf numFmtId="0" fontId="16" fillId="0" borderId="0" xfId="0" applyFont="1" applyAlignment="1">
      <alignment horizontal="left" wrapText="1"/>
    </xf>
    <xf numFmtId="0" fontId="16" fillId="0" borderId="0" xfId="0" applyFont="1" applyAlignment="1">
      <alignment wrapText="1"/>
    </xf>
    <xf numFmtId="0" fontId="16" fillId="0" borderId="0" xfId="0" applyFont="1" applyAlignment="1">
      <alignment horizontal="justify" vertical="center" wrapText="1"/>
    </xf>
    <xf numFmtId="0" fontId="44" fillId="0" borderId="0" xfId="0" applyFont="1" applyBorder="1" applyAlignment="1">
      <alignment horizontal="left" vertical="center" wrapText="1"/>
    </xf>
    <xf numFmtId="0" fontId="45" fillId="0" borderId="0" xfId="0" applyFont="1" applyAlignment="1">
      <alignment vertical="center"/>
    </xf>
    <xf numFmtId="0" fontId="15" fillId="0" borderId="1" xfId="0" applyFont="1" applyFill="1" applyBorder="1" applyAlignment="1">
      <alignment horizontal="center" vertical="center" wrapText="1"/>
    </xf>
    <xf numFmtId="0" fontId="48" fillId="0" borderId="0" xfId="0" applyFont="1" applyFill="1" applyAlignment="1">
      <alignment vertical="center"/>
    </xf>
    <xf numFmtId="0" fontId="46" fillId="0" borderId="0" xfId="0" applyFont="1" applyAlignment="1">
      <alignment vertical="center" wrapText="1"/>
    </xf>
    <xf numFmtId="0" fontId="49" fillId="0" borderId="0" xfId="0" applyFont="1" applyBorder="1" applyAlignment="1">
      <alignment horizontal="center" vertical="center" wrapText="1"/>
    </xf>
    <xf numFmtId="0" fontId="46" fillId="0" borderId="0" xfId="0" applyFont="1" applyAlignment="1">
      <alignment vertical="center"/>
    </xf>
    <xf numFmtId="0" fontId="16" fillId="0" borderId="0" xfId="0" applyFont="1" applyAlignment="1">
      <alignment vertical="center"/>
    </xf>
    <xf numFmtId="0" fontId="16" fillId="0" borderId="0" xfId="0" applyFont="1" applyFill="1" applyAlignment="1">
      <alignment vertical="center"/>
    </xf>
    <xf numFmtId="0" fontId="50" fillId="0" borderId="0" xfId="0" applyFont="1" applyBorder="1" applyAlignment="1">
      <alignment vertical="center"/>
    </xf>
    <xf numFmtId="0" fontId="50" fillId="0" borderId="0" xfId="0" applyFont="1" applyBorder="1" applyAlignment="1">
      <alignment vertical="center" wrapText="1"/>
    </xf>
    <xf numFmtId="0" fontId="50" fillId="0" borderId="0" xfId="0" applyFont="1" applyAlignment="1">
      <alignment vertical="center"/>
    </xf>
    <xf numFmtId="0" fontId="51" fillId="0" borderId="0" xfId="0" applyFont="1" applyAlignment="1">
      <alignment horizontal="center" vertical="center"/>
    </xf>
    <xf numFmtId="0" fontId="44" fillId="0" borderId="0" xfId="0" applyFont="1" applyAlignment="1">
      <alignment vertical="center"/>
    </xf>
    <xf numFmtId="0" fontId="44" fillId="0" borderId="0" xfId="0" applyFont="1" applyAlignment="1">
      <alignment horizontal="justify" vertical="center"/>
    </xf>
    <xf numFmtId="0" fontId="44" fillId="3"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3" borderId="3" xfId="0" applyFont="1" applyFill="1" applyBorder="1" applyAlignment="1">
      <alignment horizontal="left" vertical="center" wrapText="1"/>
    </xf>
    <xf numFmtId="0" fontId="44" fillId="3" borderId="4"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1" xfId="0" applyFont="1" applyBorder="1" applyAlignment="1">
      <alignment horizontal="left" vertical="center"/>
    </xf>
    <xf numFmtId="0" fontId="44" fillId="0" borderId="1" xfId="0" applyFont="1" applyBorder="1" applyAlignment="1">
      <alignment vertical="center"/>
    </xf>
    <xf numFmtId="0" fontId="50" fillId="0" borderId="0" xfId="0" applyFont="1"/>
    <xf numFmtId="0" fontId="44" fillId="0" borderId="0" xfId="0" applyFont="1"/>
    <xf numFmtId="0" fontId="44" fillId="0" borderId="1" xfId="0" applyFont="1" applyBorder="1" applyAlignment="1">
      <alignment horizontal="center" vertical="center"/>
    </xf>
    <xf numFmtId="0" fontId="44" fillId="0" borderId="0" xfId="0" applyFont="1" applyFill="1" applyBorder="1" applyAlignment="1">
      <alignment horizontal="center" vertical="center" wrapText="1"/>
    </xf>
    <xf numFmtId="0" fontId="44" fillId="0" borderId="0" xfId="0" applyFont="1" applyAlignment="1">
      <alignment horizontal="center" vertical="center"/>
    </xf>
    <xf numFmtId="3" fontId="44" fillId="0" borderId="2" xfId="0" applyNumberFormat="1" applyFont="1" applyFill="1" applyBorder="1" applyAlignment="1">
      <alignment horizontal="center" vertical="center" wrapText="1"/>
    </xf>
    <xf numFmtId="3" fontId="44" fillId="3" borderId="6" xfId="0" applyNumberFormat="1" applyFont="1" applyFill="1" applyBorder="1" applyAlignment="1">
      <alignment horizontal="center" vertical="center" wrapText="1"/>
    </xf>
    <xf numFmtId="0" fontId="52" fillId="0" borderId="0" xfId="0" applyFont="1" applyAlignment="1">
      <alignment horizontal="center" vertical="center"/>
    </xf>
    <xf numFmtId="3" fontId="44" fillId="0" borderId="1" xfId="0" applyNumberFormat="1" applyFont="1" applyBorder="1" applyAlignment="1">
      <alignment horizontal="center" vertical="center" wrapText="1"/>
    </xf>
    <xf numFmtId="0" fontId="44" fillId="0" borderId="2" xfId="0" applyFont="1" applyFill="1" applyBorder="1" applyAlignment="1">
      <alignment horizontal="center" vertical="center" wrapText="1"/>
    </xf>
    <xf numFmtId="0" fontId="44" fillId="0" borderId="0" xfId="0" applyFont="1" applyFill="1" applyBorder="1" applyAlignment="1">
      <alignment horizontal="right" vertical="center" wrapText="1"/>
    </xf>
    <xf numFmtId="3" fontId="2" fillId="0" borderId="0" xfId="0" applyNumberFormat="1" applyFont="1" applyAlignment="1">
      <alignment vertical="center"/>
    </xf>
    <xf numFmtId="3" fontId="53" fillId="0" borderId="0" xfId="0" applyNumberFormat="1" applyFont="1"/>
    <xf numFmtId="0" fontId="7" fillId="0" borderId="0" xfId="0" applyFont="1" applyFill="1" applyAlignment="1">
      <alignment vertical="center"/>
    </xf>
    <xf numFmtId="0" fontId="47" fillId="0" borderId="0" xfId="0" applyFont="1" applyAlignment="1">
      <alignment vertical="center"/>
    </xf>
    <xf numFmtId="0" fontId="16" fillId="0" borderId="0" xfId="0" applyFont="1" applyAlignment="1">
      <alignment horizontal="right" vertical="center"/>
    </xf>
    <xf numFmtId="0" fontId="44" fillId="0" borderId="1" xfId="0" applyFont="1" applyBorder="1" applyAlignment="1">
      <alignment horizontal="left" vertical="center" wrapText="1"/>
    </xf>
    <xf numFmtId="0" fontId="44" fillId="3" borderId="8" xfId="0" applyFont="1" applyFill="1" applyBorder="1" applyAlignment="1">
      <alignment horizontal="left" vertical="center"/>
    </xf>
    <xf numFmtId="0" fontId="50" fillId="3" borderId="3" xfId="0" applyFont="1" applyFill="1" applyBorder="1" applyAlignment="1">
      <alignment horizontal="left" vertical="center" wrapText="1"/>
    </xf>
    <xf numFmtId="0" fontId="50" fillId="3" borderId="4" xfId="0" applyFont="1" applyFill="1" applyBorder="1" applyAlignment="1">
      <alignment horizontal="left" vertical="center" wrapText="1"/>
    </xf>
    <xf numFmtId="0" fontId="50" fillId="3" borderId="6" xfId="0" applyFont="1" applyFill="1" applyBorder="1" applyAlignment="1">
      <alignment horizontal="center" vertical="center" wrapText="1"/>
    </xf>
    <xf numFmtId="1" fontId="15" fillId="0" borderId="8" xfId="0" applyNumberFormat="1" applyFont="1" applyBorder="1" applyAlignment="1">
      <alignment vertical="center"/>
    </xf>
    <xf numFmtId="0" fontId="15" fillId="0" borderId="10" xfId="0" applyFont="1" applyBorder="1" applyAlignment="1">
      <alignment vertical="center"/>
    </xf>
    <xf numFmtId="0" fontId="15" fillId="0" borderId="9" xfId="0" applyFont="1" applyBorder="1" applyAlignment="1">
      <alignment vertical="center" wrapText="1"/>
    </xf>
    <xf numFmtId="0" fontId="8" fillId="0" borderId="0" xfId="0" applyFont="1" applyAlignment="1">
      <alignment vertical="center"/>
    </xf>
    <xf numFmtId="0" fontId="54" fillId="0" borderId="0" xfId="0" applyFont="1"/>
    <xf numFmtId="0" fontId="8" fillId="0" borderId="1" xfId="0" applyFont="1" applyFill="1" applyBorder="1" applyAlignment="1">
      <alignment horizontal="center" vertical="center" wrapText="1"/>
    </xf>
    <xf numFmtId="3" fontId="55" fillId="0" borderId="0" xfId="0" applyNumberFormat="1" applyFont="1"/>
    <xf numFmtId="0" fontId="8" fillId="0" borderId="0" xfId="0" applyFont="1" applyFill="1" applyBorder="1" applyAlignment="1">
      <alignment horizontal="left" vertical="center" wrapText="1"/>
    </xf>
    <xf numFmtId="0" fontId="8" fillId="0" borderId="0" xfId="0" applyFont="1" applyFill="1" applyBorder="1" applyAlignment="1">
      <alignment horizontal="right" vertical="center" wrapText="1"/>
    </xf>
    <xf numFmtId="0" fontId="8" fillId="0" borderId="0" xfId="0" applyFont="1" applyAlignment="1">
      <alignment horizontal="justify" vertical="center"/>
    </xf>
    <xf numFmtId="0" fontId="8" fillId="3"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3" fontId="0" fillId="0" borderId="0" xfId="0" applyNumberFormat="1"/>
    <xf numFmtId="3" fontId="1" fillId="0" borderId="0" xfId="0" applyNumberFormat="1" applyFont="1" applyFill="1" applyAlignment="1">
      <alignment vertical="center"/>
    </xf>
    <xf numFmtId="0" fontId="5" fillId="0" borderId="0" xfId="0" applyFont="1" applyAlignment="1">
      <alignment horizontal="justify" vertical="center" wrapText="1"/>
    </xf>
    <xf numFmtId="0" fontId="2"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3" fontId="53" fillId="0" borderId="0" xfId="0" applyNumberFormat="1" applyFont="1"/>
    <xf numFmtId="0" fontId="15" fillId="3" borderId="6"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44" fillId="0" borderId="15"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3" borderId="9" xfId="0" applyFont="1" applyFill="1" applyBorder="1" applyAlignment="1">
      <alignment horizontal="center" vertical="center"/>
    </xf>
    <xf numFmtId="0" fontId="44" fillId="3" borderId="13"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4" fillId="0" borderId="0" xfId="0" applyFont="1" applyFill="1" applyBorder="1" applyAlignment="1">
      <alignment vertical="center"/>
    </xf>
    <xf numFmtId="0" fontId="44" fillId="0" borderId="0" xfId="0" applyFont="1" applyFill="1" applyAlignment="1">
      <alignment vertical="center"/>
    </xf>
    <xf numFmtId="0" fontId="46" fillId="0" borderId="0" xfId="0" applyFont="1" applyFill="1" applyAlignment="1">
      <alignment vertical="center"/>
    </xf>
    <xf numFmtId="0" fontId="49" fillId="0" borderId="1" xfId="0" applyFont="1" applyFill="1" applyBorder="1" applyAlignment="1">
      <alignment horizontal="center" vertical="center" wrapText="1"/>
    </xf>
    <xf numFmtId="0" fontId="72" fillId="0" borderId="0" xfId="0" applyFont="1" applyAlignment="1">
      <alignment vertical="center"/>
    </xf>
    <xf numFmtId="1" fontId="2" fillId="0" borderId="1" xfId="0" applyNumberFormat="1" applyFont="1" applyBorder="1" applyAlignment="1">
      <alignment vertical="center"/>
    </xf>
    <xf numFmtId="164" fontId="2" fillId="0" borderId="1" xfId="0" applyNumberFormat="1" applyFont="1" applyBorder="1" applyAlignment="1">
      <alignment vertical="center"/>
    </xf>
    <xf numFmtId="0" fontId="73" fillId="0" borderId="0" xfId="0" applyFont="1" applyFill="1" applyAlignment="1">
      <alignment vertical="center"/>
    </xf>
    <xf numFmtId="0" fontId="16" fillId="0" borderId="0" xfId="0" applyFont="1" applyFill="1" applyBorder="1" applyAlignment="1">
      <alignment horizontal="center" vertical="center"/>
    </xf>
    <xf numFmtId="0" fontId="74" fillId="0" borderId="0" xfId="0" applyFont="1" applyFill="1" applyBorder="1" applyAlignment="1">
      <alignment horizontal="center" vertical="center"/>
    </xf>
    <xf numFmtId="0" fontId="75" fillId="0" borderId="0" xfId="0" applyFont="1" applyFill="1" applyAlignment="1">
      <alignment vertical="center"/>
    </xf>
    <xf numFmtId="0" fontId="75" fillId="0" borderId="0" xfId="0" applyFont="1" applyAlignment="1">
      <alignment vertical="center"/>
    </xf>
    <xf numFmtId="0" fontId="16" fillId="3" borderId="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center" wrapText="1"/>
    </xf>
    <xf numFmtId="0" fontId="74"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74" fillId="0" borderId="2" xfId="0" applyFont="1" applyFill="1" applyBorder="1" applyAlignment="1">
      <alignment horizontal="center" vertical="center" wrapText="1"/>
    </xf>
    <xf numFmtId="0" fontId="76" fillId="3" borderId="6" xfId="0" applyFont="1" applyFill="1" applyBorder="1" applyAlignment="1">
      <alignment horizontal="center" vertical="center" wrapText="1"/>
    </xf>
    <xf numFmtId="0" fontId="74" fillId="0" borderId="0" xfId="0" applyFont="1" applyFill="1" applyBorder="1" applyAlignment="1">
      <alignment horizontal="center" vertical="center" wrapText="1"/>
    </xf>
    <xf numFmtId="3" fontId="44" fillId="0" borderId="2" xfId="0" applyNumberFormat="1" applyFont="1" applyBorder="1" applyAlignment="1">
      <alignment horizontal="center" vertical="center" wrapText="1"/>
    </xf>
    <xf numFmtId="0" fontId="48" fillId="0" borderId="0" xfId="0" applyFont="1" applyAlignment="1">
      <alignment vertical="center"/>
    </xf>
    <xf numFmtId="0" fontId="16" fillId="0" borderId="0" xfId="0" applyFont="1" applyAlignment="1">
      <alignment horizontal="center" vertical="center"/>
    </xf>
    <xf numFmtId="0" fontId="16" fillId="0" borderId="13" xfId="0" applyFont="1" applyBorder="1" applyAlignment="1">
      <alignment horizontal="left" vertical="center" wrapText="1"/>
    </xf>
    <xf numFmtId="0" fontId="41" fillId="0" borderId="2" xfId="0" applyFont="1" applyBorder="1" applyAlignment="1">
      <alignment horizontal="justify" vertical="center" wrapText="1"/>
    </xf>
    <xf numFmtId="0" fontId="42" fillId="3" borderId="6" xfId="0" applyFont="1" applyFill="1" applyBorder="1" applyAlignment="1">
      <alignment horizontal="justify" vertical="center" wrapText="1"/>
    </xf>
    <xf numFmtId="0" fontId="41" fillId="2" borderId="0" xfId="0" applyFont="1" applyFill="1" applyAlignment="1">
      <alignment horizontal="left" vertical="center" wrapText="1"/>
    </xf>
    <xf numFmtId="0" fontId="16" fillId="0" borderId="0" xfId="0" applyFont="1" applyAlignment="1">
      <alignment horizontal="left" vertical="center" wrapText="1"/>
    </xf>
    <xf numFmtId="0" fontId="16" fillId="3" borderId="1" xfId="0" applyFont="1" applyFill="1" applyBorder="1" applyAlignment="1">
      <alignment horizontal="center" vertical="center"/>
    </xf>
    <xf numFmtId="0" fontId="46" fillId="2" borderId="1" xfId="0" applyFont="1" applyFill="1" applyBorder="1" applyAlignment="1">
      <alignment vertical="center"/>
    </xf>
    <xf numFmtId="0" fontId="16" fillId="2" borderId="1" xfId="0" applyFont="1" applyFill="1" applyBorder="1" applyAlignment="1">
      <alignment vertical="center"/>
    </xf>
    <xf numFmtId="0" fontId="16" fillId="2" borderId="1" xfId="0" applyFont="1" applyFill="1" applyBorder="1" applyAlignment="1">
      <alignment vertical="center" wrapText="1"/>
    </xf>
    <xf numFmtId="0" fontId="16" fillId="2" borderId="2" xfId="0" applyFont="1" applyFill="1" applyBorder="1" applyAlignment="1">
      <alignment vertical="center"/>
    </xf>
    <xf numFmtId="0" fontId="46" fillId="3" borderId="6" xfId="0" applyFont="1" applyFill="1" applyBorder="1" applyAlignment="1">
      <alignment vertical="center"/>
    </xf>
    <xf numFmtId="0" fontId="44" fillId="0" borderId="5" xfId="0" applyFont="1" applyBorder="1" applyAlignment="1">
      <alignment horizontal="left" vertical="center" wrapText="1"/>
    </xf>
    <xf numFmtId="3" fontId="50" fillId="0" borderId="0" xfId="0" applyNumberFormat="1" applyFont="1" applyAlignment="1">
      <alignment vertical="center"/>
    </xf>
    <xf numFmtId="3" fontId="44" fillId="0" borderId="0" xfId="0" applyNumberFormat="1" applyFont="1" applyAlignment="1">
      <alignment vertical="center"/>
    </xf>
    <xf numFmtId="3" fontId="50" fillId="0" borderId="0" xfId="0" applyNumberFormat="1" applyFont="1" applyAlignment="1">
      <alignment horizontal="left" vertical="center" wrapText="1"/>
    </xf>
    <xf numFmtId="3" fontId="44" fillId="3" borderId="1" xfId="0" applyNumberFormat="1" applyFont="1" applyFill="1" applyBorder="1" applyAlignment="1">
      <alignment horizontal="center" vertical="center" wrapText="1"/>
    </xf>
    <xf numFmtId="0" fontId="44" fillId="0" borderId="1" xfId="0" applyFont="1" applyBorder="1" applyAlignment="1">
      <alignment vertical="center" wrapText="1"/>
    </xf>
    <xf numFmtId="0" fontId="44" fillId="2" borderId="0" xfId="0" applyFont="1" applyFill="1" applyAlignment="1">
      <alignment horizontal="left" vertical="center" wrapText="1"/>
    </xf>
    <xf numFmtId="3" fontId="44" fillId="0" borderId="1" xfId="0" applyNumberFormat="1" applyFont="1" applyBorder="1" applyAlignment="1">
      <alignment vertical="center"/>
    </xf>
    <xf numFmtId="3" fontId="44" fillId="0" borderId="0" xfId="0" applyNumberFormat="1" applyFont="1"/>
    <xf numFmtId="3" fontId="44" fillId="0" borderId="2" xfId="0" applyNumberFormat="1" applyFont="1" applyBorder="1" applyAlignment="1">
      <alignment vertical="center"/>
    </xf>
    <xf numFmtId="0" fontId="44" fillId="0" borderId="13" xfId="0" applyFont="1" applyBorder="1" applyAlignment="1">
      <alignment horizontal="center" vertical="center" wrapText="1"/>
    </xf>
    <xf numFmtId="3" fontId="44" fillId="0" borderId="1" xfId="0" applyNumberFormat="1" applyFont="1" applyBorder="1" applyAlignment="1">
      <alignment vertical="center" wrapText="1"/>
    </xf>
    <xf numFmtId="3" fontId="44" fillId="2" borderId="0" xfId="0" applyNumberFormat="1" applyFont="1" applyFill="1" applyAlignment="1">
      <alignment horizontal="center" vertical="center" wrapText="1"/>
    </xf>
    <xf numFmtId="3" fontId="50" fillId="3" borderId="1" xfId="0" applyNumberFormat="1" applyFont="1" applyFill="1" applyBorder="1" applyAlignment="1">
      <alignment horizontal="center" vertical="center" wrapText="1"/>
    </xf>
    <xf numFmtId="3" fontId="50" fillId="3" borderId="6" xfId="0" applyNumberFormat="1" applyFont="1" applyFill="1" applyBorder="1" applyAlignment="1">
      <alignment vertical="center"/>
    </xf>
    <xf numFmtId="3" fontId="50" fillId="0" borderId="0" xfId="0" applyNumberFormat="1" applyFont="1" applyAlignment="1">
      <alignment vertical="center" wrapText="1"/>
    </xf>
    <xf numFmtId="3" fontId="44" fillId="0" borderId="0" xfId="0" applyNumberFormat="1" applyFont="1" applyAlignment="1">
      <alignment vertical="center" wrapText="1"/>
    </xf>
    <xf numFmtId="0" fontId="44" fillId="0" borderId="0" xfId="0" applyFont="1" applyAlignment="1">
      <alignment wrapText="1"/>
    </xf>
    <xf numFmtId="0" fontId="44" fillId="0" borderId="0" xfId="0" applyFont="1" applyAlignment="1">
      <alignment vertical="center" wrapText="1"/>
    </xf>
    <xf numFmtId="0" fontId="46" fillId="3" borderId="1"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16" fillId="0" borderId="0" xfId="0" applyFont="1" applyAlignment="1">
      <alignment horizontal="left" vertical="center"/>
    </xf>
    <xf numFmtId="0" fontId="42" fillId="0" borderId="0" xfId="0" applyFont="1" applyAlignment="1">
      <alignment horizontal="justify" vertical="center"/>
    </xf>
    <xf numFmtId="0" fontId="50" fillId="0" borderId="0" xfId="0" applyFont="1" applyFill="1" applyAlignment="1">
      <alignment vertical="center"/>
    </xf>
    <xf numFmtId="0" fontId="44" fillId="0" borderId="0" xfId="0" applyFont="1" applyAlignment="1">
      <alignment horizontal="left" vertical="center"/>
    </xf>
    <xf numFmtId="0" fontId="8" fillId="0" borderId="0" xfId="0" applyFont="1" applyFill="1" applyAlignment="1">
      <alignment vertical="center"/>
    </xf>
    <xf numFmtId="3" fontId="77" fillId="0" borderId="0" xfId="0" applyNumberFormat="1" applyFont="1"/>
    <xf numFmtId="0" fontId="18" fillId="0" borderId="1" xfId="0" applyFont="1" applyBorder="1" applyAlignment="1">
      <alignment horizontal="center" vertical="center" wrapText="1"/>
    </xf>
    <xf numFmtId="0" fontId="18" fillId="3"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0" fontId="44" fillId="0" borderId="13" xfId="0" applyFont="1" applyFill="1" applyBorder="1" applyAlignment="1">
      <alignment horizontal="left" vertical="center" wrapText="1"/>
    </xf>
    <xf numFmtId="0" fontId="44" fillId="0" borderId="2" xfId="0" applyFont="1" applyFill="1" applyBorder="1" applyAlignment="1">
      <alignment horizontal="left" vertical="center" wrapText="1"/>
    </xf>
    <xf numFmtId="0" fontId="44" fillId="3" borderId="6" xfId="0" applyFont="1" applyFill="1" applyBorder="1" applyAlignment="1">
      <alignment horizontal="justify" vertical="center" wrapText="1"/>
    </xf>
    <xf numFmtId="0" fontId="44" fillId="0" borderId="2" xfId="0" applyFont="1" applyBorder="1" applyAlignment="1">
      <alignment horizontal="left" vertical="center" wrapText="1"/>
    </xf>
    <xf numFmtId="0" fontId="50" fillId="0" borderId="0" xfId="0" applyFont="1" applyAlignment="1">
      <alignment horizontal="justify" vertical="center"/>
    </xf>
    <xf numFmtId="0" fontId="44" fillId="0" borderId="1" xfId="0" applyFont="1" applyBorder="1" applyAlignment="1">
      <alignment horizontal="center" vertical="center" wrapText="1"/>
    </xf>
    <xf numFmtId="0" fontId="44" fillId="0" borderId="12"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2" xfId="0" applyFont="1" applyBorder="1" applyAlignment="1">
      <alignment horizontal="center" vertical="center" wrapText="1"/>
    </xf>
    <xf numFmtId="0" fontId="16" fillId="0" borderId="1" xfId="0" applyFont="1" applyFill="1" applyBorder="1" applyAlignment="1">
      <alignment horizontal="left" vertical="center" wrapText="1"/>
    </xf>
    <xf numFmtId="0" fontId="73" fillId="0" borderId="0" xfId="0" applyFont="1" applyAlignment="1">
      <alignment vertical="center"/>
    </xf>
    <xf numFmtId="0" fontId="50" fillId="3" borderId="6" xfId="0" applyFont="1" applyFill="1" applyBorder="1" applyAlignment="1">
      <alignment horizontal="justify" vertical="center" wrapText="1"/>
    </xf>
    <xf numFmtId="0" fontId="74" fillId="3" borderId="6"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164" fontId="44" fillId="0" borderId="1" xfId="0" applyNumberFormat="1" applyFont="1" applyBorder="1"/>
    <xf numFmtId="0" fontId="50" fillId="3" borderId="6" xfId="0" applyFont="1" applyFill="1" applyBorder="1" applyAlignment="1">
      <alignment horizontal="left" vertical="center" wrapText="1"/>
    </xf>
    <xf numFmtId="0" fontId="44" fillId="0" borderId="0" xfId="0" applyFont="1" applyBorder="1" applyAlignment="1">
      <alignment vertical="center"/>
    </xf>
    <xf numFmtId="0" fontId="50" fillId="0" borderId="0" xfId="0" applyFont="1" applyFill="1" applyBorder="1" applyAlignment="1">
      <alignment horizontal="justify" vertical="center" wrapText="1"/>
    </xf>
    <xf numFmtId="0" fontId="44" fillId="0" borderId="1" xfId="0" applyFont="1" applyBorder="1" applyAlignment="1">
      <alignment horizontal="justify" vertical="center" wrapText="1"/>
    </xf>
    <xf numFmtId="0" fontId="44" fillId="0" borderId="2" xfId="0" applyFont="1" applyBorder="1" applyAlignment="1">
      <alignment horizontal="justify" vertical="center" wrapText="1"/>
    </xf>
    <xf numFmtId="0" fontId="50" fillId="0" borderId="6" xfId="0" applyFont="1" applyFill="1" applyBorder="1" applyAlignment="1">
      <alignment horizontal="justify" vertical="center" wrapText="1"/>
    </xf>
    <xf numFmtId="0" fontId="44" fillId="0" borderId="1" xfId="0" applyFont="1" applyFill="1" applyBorder="1" applyAlignment="1">
      <alignment horizontal="justify" vertical="center" wrapText="1"/>
    </xf>
    <xf numFmtId="0" fontId="44" fillId="0" borderId="6" xfId="0" applyFont="1" applyFill="1" applyBorder="1" applyAlignment="1">
      <alignment horizontal="justify" vertical="center" wrapText="1"/>
    </xf>
    <xf numFmtId="0" fontId="44" fillId="0" borderId="2" xfId="0" applyFont="1" applyFill="1" applyBorder="1" applyAlignment="1">
      <alignment horizontal="justify" vertical="center" wrapText="1"/>
    </xf>
    <xf numFmtId="0" fontId="50" fillId="0" borderId="16" xfId="0" applyFont="1" applyFill="1" applyBorder="1" applyAlignment="1">
      <alignment horizontal="justify" vertical="center" wrapText="1"/>
    </xf>
    <xf numFmtId="0" fontId="50" fillId="0" borderId="1" xfId="0" applyFont="1" applyBorder="1" applyAlignment="1">
      <alignment horizontal="justify" vertical="center" wrapText="1"/>
    </xf>
    <xf numFmtId="164" fontId="50" fillId="0" borderId="0" xfId="0" applyNumberFormat="1" applyFont="1" applyAlignment="1">
      <alignment vertical="center"/>
    </xf>
    <xf numFmtId="0" fontId="44" fillId="0" borderId="0" xfId="0" applyFont="1" applyFill="1" applyBorder="1" applyAlignment="1">
      <alignment horizontal="left" vertical="center"/>
    </xf>
    <xf numFmtId="0" fontId="44" fillId="0" borderId="0" xfId="0" applyFont="1" applyBorder="1" applyAlignment="1">
      <alignment horizontal="left" vertical="center"/>
    </xf>
    <xf numFmtId="0" fontId="78" fillId="0" borderId="0" xfId="0" applyFont="1" applyBorder="1" applyAlignment="1">
      <alignment horizontal="left" vertical="center" wrapText="1"/>
    </xf>
    <xf numFmtId="0" fontId="44" fillId="0" borderId="0" xfId="0" applyFont="1" applyFill="1" applyAlignment="1">
      <alignment horizontal="left" vertical="center"/>
    </xf>
    <xf numFmtId="0" fontId="50" fillId="0" borderId="0" xfId="0" applyFont="1" applyBorder="1" applyAlignment="1">
      <alignment horizontal="center" vertical="center" wrapText="1"/>
    </xf>
    <xf numFmtId="0" fontId="74" fillId="0" borderId="2" xfId="0" applyFont="1" applyBorder="1" applyAlignment="1">
      <alignment horizontal="center" vertical="center" wrapText="1"/>
    </xf>
    <xf numFmtId="0" fontId="50" fillId="3" borderId="7" xfId="0" applyFont="1" applyFill="1" applyBorder="1" applyAlignment="1">
      <alignment vertical="center" wrapText="1"/>
    </xf>
    <xf numFmtId="0" fontId="44" fillId="0" borderId="0" xfId="0" applyFont="1" applyFill="1" applyBorder="1" applyAlignment="1">
      <alignment horizontal="justify" vertical="center" wrapText="1"/>
    </xf>
    <xf numFmtId="0" fontId="50" fillId="0" borderId="0"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50" fillId="0" borderId="6" xfId="0" applyFont="1" applyBorder="1" applyAlignment="1">
      <alignment horizontal="justify" vertical="center" wrapText="1"/>
    </xf>
    <xf numFmtId="0" fontId="44" fillId="0" borderId="1" xfId="0" applyFont="1" applyFill="1" applyBorder="1" applyAlignment="1">
      <alignment horizontal="center" vertical="center" wrapText="1"/>
    </xf>
    <xf numFmtId="0" fontId="79" fillId="0" borderId="0" xfId="0" applyFont="1" applyFill="1" applyAlignment="1">
      <alignment vertical="center"/>
    </xf>
    <xf numFmtId="0" fontId="80" fillId="0" borderId="0" xfId="0" applyFont="1" applyFill="1" applyAlignment="1">
      <alignment vertical="center"/>
    </xf>
    <xf numFmtId="0" fontId="44" fillId="2" borderId="13" xfId="0" applyFont="1" applyFill="1" applyBorder="1" applyAlignment="1">
      <alignment horizontal="left" vertical="center" wrapText="1"/>
    </xf>
    <xf numFmtId="0" fontId="44" fillId="0" borderId="11" xfId="0" applyFont="1" applyFill="1" applyBorder="1" applyAlignment="1">
      <alignment horizontal="left" vertical="center" wrapText="1"/>
    </xf>
    <xf numFmtId="3" fontId="16" fillId="0" borderId="0" xfId="0" applyNumberFormat="1" applyFont="1" applyAlignment="1">
      <alignment vertical="center"/>
    </xf>
    <xf numFmtId="0" fontId="44" fillId="0" borderId="0" xfId="0" applyFont="1" applyAlignment="1">
      <alignment horizontal="right" vertical="center" wrapText="1"/>
    </xf>
    <xf numFmtId="0" fontId="78" fillId="0" borderId="0" xfId="0" applyFont="1" applyAlignment="1">
      <alignment horizontal="left" vertical="center"/>
    </xf>
    <xf numFmtId="0" fontId="44" fillId="2" borderId="1" xfId="0" applyFont="1" applyFill="1" applyBorder="1" applyAlignment="1">
      <alignment horizontal="justify" vertical="center" wrapText="1"/>
    </xf>
    <xf numFmtId="0" fontId="44" fillId="2" borderId="1" xfId="0" applyFont="1" applyFill="1" applyBorder="1" applyAlignment="1">
      <alignment horizontal="center" vertical="center" wrapText="1"/>
    </xf>
    <xf numFmtId="0" fontId="44" fillId="2" borderId="0" xfId="0" applyFont="1" applyFill="1" applyBorder="1" applyAlignment="1">
      <alignment horizontal="justify" vertical="center" wrapText="1"/>
    </xf>
    <xf numFmtId="0" fontId="44" fillId="2" borderId="0" xfId="0" applyFont="1" applyFill="1" applyBorder="1" applyAlignment="1">
      <alignment horizontal="center" vertical="center" wrapText="1"/>
    </xf>
    <xf numFmtId="0" fontId="44" fillId="2" borderId="0" xfId="0" applyFont="1" applyFill="1" applyAlignment="1">
      <alignment vertical="center"/>
    </xf>
    <xf numFmtId="0" fontId="44" fillId="0" borderId="6" xfId="0" applyFont="1" applyBorder="1" applyAlignment="1">
      <alignment horizontal="justify" vertical="center" wrapText="1"/>
    </xf>
    <xf numFmtId="0" fontId="44" fillId="0" borderId="2" xfId="0" applyFont="1" applyBorder="1" applyAlignment="1">
      <alignment vertical="center" wrapText="1"/>
    </xf>
    <xf numFmtId="0" fontId="44" fillId="0" borderId="2" xfId="0" applyFont="1" applyBorder="1" applyAlignment="1">
      <alignment vertical="center"/>
    </xf>
    <xf numFmtId="0" fontId="50" fillId="3" borderId="6" xfId="0" applyFont="1" applyFill="1" applyBorder="1" applyAlignment="1">
      <alignment vertical="center"/>
    </xf>
    <xf numFmtId="0" fontId="44"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44" fillId="0" borderId="11" xfId="0" applyFont="1" applyBorder="1" applyAlignment="1">
      <alignment horizontal="left" vertical="center" wrapText="1"/>
    </xf>
    <xf numFmtId="0" fontId="44" fillId="0" borderId="0" xfId="0" applyFont="1" applyAlignment="1">
      <alignment horizontal="justify" vertical="center" wrapText="1"/>
    </xf>
    <xf numFmtId="0" fontId="41" fillId="0" borderId="0" xfId="0" applyFont="1" applyAlignment="1">
      <alignment horizontal="justify" vertical="center" wrapText="1"/>
    </xf>
    <xf numFmtId="0" fontId="44" fillId="0" borderId="0" xfId="0" applyFont="1" applyAlignment="1">
      <alignment horizontal="center" vertical="center" wrapText="1"/>
    </xf>
    <xf numFmtId="0" fontId="15" fillId="0" borderId="2" xfId="0" applyFont="1" applyFill="1" applyBorder="1" applyAlignment="1">
      <alignment horizontal="center" vertical="center" wrapText="1"/>
    </xf>
    <xf numFmtId="0" fontId="18" fillId="0" borderId="0" xfId="0" applyFont="1" applyBorder="1" applyAlignment="1">
      <alignment horizontal="center" vertical="center" wrapText="1"/>
    </xf>
    <xf numFmtId="3" fontId="48" fillId="0" borderId="0" xfId="0" applyNumberFormat="1" applyFont="1" applyFill="1" applyAlignment="1">
      <alignment vertical="center"/>
    </xf>
    <xf numFmtId="3" fontId="16" fillId="0" borderId="0" xfId="0" applyNumberFormat="1" applyFont="1" applyAlignment="1">
      <alignment horizontal="left" vertical="center"/>
    </xf>
    <xf numFmtId="3" fontId="75" fillId="0" borderId="0" xfId="0" applyNumberFormat="1" applyFont="1" applyAlignment="1">
      <alignment vertical="center"/>
    </xf>
    <xf numFmtId="3" fontId="16" fillId="3" borderId="1" xfId="0" applyNumberFormat="1" applyFont="1" applyFill="1" applyBorder="1" applyAlignment="1">
      <alignment horizontal="center" vertical="center" wrapText="1"/>
    </xf>
    <xf numFmtId="0" fontId="46" fillId="0" borderId="13" xfId="0" applyFont="1" applyFill="1" applyBorder="1" applyAlignment="1">
      <alignment horizontal="left" vertical="center" wrapText="1"/>
    </xf>
    <xf numFmtId="0" fontId="46" fillId="0" borderId="1" xfId="0" applyFont="1" applyFill="1" applyBorder="1" applyAlignment="1">
      <alignment horizontal="left" vertical="center" wrapText="1"/>
    </xf>
    <xf numFmtId="3" fontId="75" fillId="0" borderId="0" xfId="0" applyNumberFormat="1" applyFont="1" applyFill="1" applyAlignment="1">
      <alignment vertical="center"/>
    </xf>
    <xf numFmtId="3" fontId="44" fillId="0" borderId="2" xfId="0" applyNumberFormat="1" applyFont="1" applyBorder="1" applyAlignment="1">
      <alignment vertical="center" wrapText="1"/>
    </xf>
    <xf numFmtId="0" fontId="44" fillId="0" borderId="1" xfId="0" quotePrefix="1" applyFont="1" applyBorder="1" applyAlignment="1">
      <alignment horizontal="center" vertical="center" wrapText="1"/>
    </xf>
    <xf numFmtId="0" fontId="44" fillId="0" borderId="13" xfId="0" applyFont="1" applyBorder="1" applyAlignment="1">
      <alignment horizontal="left" vertical="center" wrapText="1"/>
    </xf>
    <xf numFmtId="3" fontId="44" fillId="3" borderId="1" xfId="0" applyNumberFormat="1" applyFont="1" applyFill="1" applyBorder="1" applyAlignment="1">
      <alignment horizontal="center" vertical="center" wrapText="1"/>
    </xf>
    <xf numFmtId="0" fontId="44" fillId="0" borderId="1" xfId="0" quotePrefix="1" applyFont="1" applyBorder="1" applyAlignment="1">
      <alignment horizontal="left" vertical="center" wrapText="1"/>
    </xf>
    <xf numFmtId="0" fontId="44" fillId="0" borderId="13" xfId="0" quotePrefix="1" applyFont="1" applyBorder="1" applyAlignment="1">
      <alignment horizontal="left" vertical="center" wrapText="1"/>
    </xf>
    <xf numFmtId="0" fontId="44" fillId="0" borderId="2" xfId="0" quotePrefix="1" applyFont="1" applyBorder="1" applyAlignment="1">
      <alignment horizontal="left" vertical="center" wrapText="1"/>
    </xf>
    <xf numFmtId="0" fontId="44" fillId="0" borderId="6" xfId="0" applyFont="1" applyFill="1" applyBorder="1" applyAlignment="1">
      <alignment horizontal="left" vertical="center" wrapText="1"/>
    </xf>
    <xf numFmtId="0" fontId="44" fillId="0" borderId="0" xfId="0" applyFont="1" applyFill="1" applyBorder="1" applyAlignment="1">
      <alignment horizontal="justify" vertical="center"/>
    </xf>
    <xf numFmtId="0" fontId="50" fillId="58" borderId="1" xfId="0" applyFont="1" applyFill="1" applyBorder="1"/>
    <xf numFmtId="164" fontId="50" fillId="58" borderId="1" xfId="0" applyNumberFormat="1" applyFont="1" applyFill="1" applyBorder="1"/>
    <xf numFmtId="0" fontId="44" fillId="0" borderId="1" xfId="0" applyFont="1" applyBorder="1"/>
    <xf numFmtId="0" fontId="50" fillId="0" borderId="1" xfId="0" applyFont="1" applyBorder="1"/>
    <xf numFmtId="164" fontId="50" fillId="0" borderId="1" xfId="0" applyNumberFormat="1" applyFont="1" applyBorder="1"/>
    <xf numFmtId="164" fontId="44" fillId="0" borderId="0" xfId="0" applyNumberFormat="1" applyFont="1"/>
    <xf numFmtId="173" fontId="44" fillId="0" borderId="0" xfId="465" applyNumberFormat="1" applyFont="1"/>
    <xf numFmtId="164" fontId="44" fillId="0" borderId="0" xfId="0" applyNumberFormat="1" applyFont="1" applyAlignment="1">
      <alignment vertical="center"/>
    </xf>
    <xf numFmtId="0" fontId="50" fillId="3" borderId="4" xfId="0" applyFont="1" applyFill="1" applyBorder="1" applyAlignment="1">
      <alignment horizontal="left" vertical="center" wrapText="1"/>
    </xf>
    <xf numFmtId="0" fontId="44" fillId="0" borderId="1" xfId="0" applyFont="1" applyBorder="1" applyAlignment="1">
      <alignment horizontal="left" vertical="center" wrapText="1"/>
    </xf>
    <xf numFmtId="173" fontId="44" fillId="0" borderId="0" xfId="465" applyNumberFormat="1" applyFont="1" applyAlignment="1">
      <alignment horizontal="left"/>
    </xf>
    <xf numFmtId="0" fontId="44" fillId="0" borderId="1" xfId="0" applyFont="1" applyBorder="1" applyAlignment="1">
      <alignment horizontal="left" vertical="center" wrapText="1"/>
    </xf>
    <xf numFmtId="0" fontId="16" fillId="0" borderId="0" xfId="0" applyFont="1" applyAlignment="1">
      <alignment vertical="center" wrapText="1"/>
    </xf>
    <xf numFmtId="164" fontId="44" fillId="0" borderId="1" xfId="0" applyNumberFormat="1" applyFont="1" applyBorder="1" applyAlignment="1">
      <alignment horizontal="right"/>
    </xf>
    <xf numFmtId="3" fontId="44" fillId="0" borderId="1" xfId="0" applyNumberFormat="1" applyFont="1" applyFill="1" applyBorder="1" applyAlignment="1">
      <alignment horizontal="right" vertical="center" wrapText="1"/>
    </xf>
    <xf numFmtId="3" fontId="44" fillId="0" borderId="2" xfId="0" applyNumberFormat="1" applyFont="1" applyFill="1" applyBorder="1" applyAlignment="1">
      <alignment horizontal="right" vertical="center" wrapText="1"/>
    </xf>
    <xf numFmtId="3" fontId="50" fillId="3" borderId="6" xfId="0" applyNumberFormat="1" applyFont="1" applyFill="1" applyBorder="1" applyAlignment="1">
      <alignment horizontal="right" vertical="center" wrapText="1"/>
    </xf>
    <xf numFmtId="1" fontId="50" fillId="3" borderId="6" xfId="0" applyNumberFormat="1" applyFont="1" applyFill="1" applyBorder="1" applyAlignment="1">
      <alignment horizontal="right" vertical="center" wrapText="1"/>
    </xf>
    <xf numFmtId="0" fontId="45" fillId="0" borderId="0" xfId="0" applyFont="1" applyFill="1" applyAlignment="1">
      <alignment vertical="center"/>
    </xf>
    <xf numFmtId="0" fontId="16" fillId="0" borderId="13" xfId="0" applyFont="1" applyBorder="1" applyAlignment="1">
      <alignment vertical="center" wrapText="1"/>
    </xf>
    <xf numFmtId="0" fontId="50" fillId="3" borderId="6" xfId="0" applyFont="1" applyFill="1" applyBorder="1" applyAlignment="1">
      <alignment horizontal="right" vertical="center" wrapText="1"/>
    </xf>
    <xf numFmtId="164" fontId="50" fillId="3" borderId="6" xfId="0" applyNumberFormat="1" applyFont="1" applyFill="1" applyBorder="1" applyAlignment="1">
      <alignment horizontal="right"/>
    </xf>
    <xf numFmtId="3" fontId="44" fillId="0" borderId="13" xfId="0" applyNumberFormat="1" applyFont="1" applyFill="1" applyBorder="1" applyAlignment="1">
      <alignment horizontal="right" vertical="center" wrapText="1"/>
    </xf>
    <xf numFmtId="164" fontId="44" fillId="0" borderId="2" xfId="0" applyNumberFormat="1" applyFont="1" applyBorder="1" applyAlignment="1">
      <alignment horizontal="right"/>
    </xf>
    <xf numFmtId="3" fontId="50" fillId="0" borderId="1" xfId="0" applyNumberFormat="1" applyFont="1" applyFill="1" applyBorder="1" applyAlignment="1">
      <alignment horizontal="right" vertical="center" wrapText="1"/>
    </xf>
    <xf numFmtId="0" fontId="44" fillId="0" borderId="1" xfId="0" applyFont="1" applyFill="1" applyBorder="1" applyAlignment="1">
      <alignment horizontal="right" vertical="center" wrapText="1"/>
    </xf>
    <xf numFmtId="0" fontId="44" fillId="0" borderId="2" xfId="0" applyFont="1" applyFill="1" applyBorder="1" applyAlignment="1">
      <alignment horizontal="right" vertical="center" wrapText="1"/>
    </xf>
    <xf numFmtId="3" fontId="50" fillId="0" borderId="6" xfId="0" applyNumberFormat="1" applyFont="1" applyFill="1" applyBorder="1" applyAlignment="1">
      <alignment horizontal="right" vertical="center" wrapText="1"/>
    </xf>
    <xf numFmtId="3" fontId="44" fillId="0" borderId="6" xfId="0" applyNumberFormat="1" applyFont="1" applyFill="1" applyBorder="1" applyAlignment="1">
      <alignment horizontal="right" vertical="center" wrapText="1"/>
    </xf>
    <xf numFmtId="0" fontId="44" fillId="0" borderId="6" xfId="0"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0" fontId="50" fillId="0" borderId="16" xfId="0" applyFont="1" applyFill="1" applyBorder="1" applyAlignment="1">
      <alignment horizontal="right" vertical="center" wrapText="1"/>
    </xf>
    <xf numFmtId="164" fontId="44" fillId="0" borderId="1" xfId="0" applyNumberFormat="1" applyFont="1" applyFill="1" applyBorder="1" applyAlignment="1">
      <alignment horizontal="right" vertical="center" wrapText="1"/>
    </xf>
    <xf numFmtId="164" fontId="44" fillId="0" borderId="2" xfId="0" applyNumberFormat="1" applyFont="1" applyFill="1" applyBorder="1" applyAlignment="1">
      <alignment horizontal="right" vertical="center" wrapText="1"/>
    </xf>
    <xf numFmtId="0" fontId="44" fillId="0" borderId="16" xfId="0" applyFont="1" applyFill="1" applyBorder="1" applyAlignment="1">
      <alignment horizontal="right" vertical="center" wrapText="1"/>
    </xf>
    <xf numFmtId="0" fontId="44" fillId="0" borderId="21" xfId="0" applyFont="1" applyFill="1" applyBorder="1" applyAlignment="1">
      <alignment horizontal="right" vertical="center" wrapText="1"/>
    </xf>
    <xf numFmtId="164" fontId="44" fillId="0" borderId="21" xfId="0" applyNumberFormat="1" applyFont="1" applyFill="1" applyBorder="1" applyAlignment="1">
      <alignment horizontal="right" vertical="center" wrapText="1"/>
    </xf>
    <xf numFmtId="0" fontId="44" fillId="3" borderId="6" xfId="0" applyFont="1" applyFill="1" applyBorder="1" applyAlignment="1">
      <alignment horizontal="right" vertical="center" wrapText="1"/>
    </xf>
    <xf numFmtId="0" fontId="44" fillId="0" borderId="13" xfId="0" applyFont="1" applyFill="1" applyBorder="1" applyAlignment="1">
      <alignment horizontal="right" vertical="center" wrapText="1"/>
    </xf>
    <xf numFmtId="1" fontId="44" fillId="0" borderId="13" xfId="0" applyNumberFormat="1" applyFont="1" applyFill="1" applyBorder="1" applyAlignment="1">
      <alignment horizontal="right" vertical="center" wrapText="1"/>
    </xf>
    <xf numFmtId="3" fontId="44" fillId="0" borderId="12" xfId="0" applyNumberFormat="1" applyFont="1" applyFill="1" applyBorder="1" applyAlignment="1">
      <alignment horizontal="right" vertical="center" wrapText="1"/>
    </xf>
    <xf numFmtId="3" fontId="44" fillId="0" borderId="2" xfId="0" applyNumberFormat="1" applyFont="1" applyBorder="1" applyAlignment="1">
      <alignment horizontal="right" vertical="center" wrapText="1"/>
    </xf>
    <xf numFmtId="0" fontId="44" fillId="0" borderId="1" xfId="0" applyFont="1" applyBorder="1" applyAlignment="1">
      <alignment horizontal="right" vertical="center" wrapText="1"/>
    </xf>
    <xf numFmtId="0" fontId="44" fillId="0" borderId="1" xfId="0" applyFont="1" applyBorder="1" applyAlignment="1">
      <alignment horizontal="right" vertical="center"/>
    </xf>
    <xf numFmtId="3" fontId="44" fillId="3" borderId="6" xfId="0" applyNumberFormat="1" applyFont="1" applyFill="1" applyBorder="1" applyAlignment="1">
      <alignment horizontal="right" vertical="center" wrapText="1"/>
    </xf>
    <xf numFmtId="0" fontId="16" fillId="3" borderId="1" xfId="0" applyFont="1" applyFill="1" applyBorder="1" applyAlignment="1">
      <alignment horizontal="right" vertical="center" wrapText="1"/>
    </xf>
    <xf numFmtId="3" fontId="44" fillId="0" borderId="13" xfId="0" applyNumberFormat="1" applyFont="1" applyBorder="1" applyAlignment="1">
      <alignment horizontal="right" vertical="center" wrapText="1"/>
    </xf>
    <xf numFmtId="3" fontId="44" fillId="0" borderId="1" xfId="0" applyNumberFormat="1" applyFont="1" applyBorder="1" applyAlignment="1">
      <alignment horizontal="right" vertical="center" wrapText="1"/>
    </xf>
    <xf numFmtId="3" fontId="44" fillId="0" borderId="1" xfId="0" applyNumberFormat="1" applyFont="1" applyBorder="1" applyAlignment="1">
      <alignment horizontal="right" vertical="center"/>
    </xf>
    <xf numFmtId="3" fontId="44" fillId="2" borderId="13" xfId="0" applyNumberFormat="1" applyFont="1" applyFill="1" applyBorder="1" applyAlignment="1">
      <alignment horizontal="right" vertical="center" wrapText="1"/>
    </xf>
    <xf numFmtId="0" fontId="15" fillId="0" borderId="1" xfId="0" applyFont="1" applyBorder="1" applyAlignment="1">
      <alignment horizontal="right" vertical="center" wrapText="1"/>
    </xf>
    <xf numFmtId="0" fontId="15" fillId="0" borderId="1" xfId="0" applyFont="1" applyFill="1" applyBorder="1" applyAlignment="1">
      <alignment horizontal="right" vertical="center" wrapText="1"/>
    </xf>
    <xf numFmtId="0" fontId="44" fillId="0" borderId="2" xfId="0" applyFont="1" applyBorder="1" applyAlignment="1">
      <alignment horizontal="right" vertical="center" wrapText="1"/>
    </xf>
    <xf numFmtId="0" fontId="15" fillId="0" borderId="2" xfId="0" applyFont="1" applyBorder="1" applyAlignment="1">
      <alignment horizontal="right" vertical="center" wrapText="1"/>
    </xf>
    <xf numFmtId="0" fontId="15" fillId="0" borderId="6" xfId="0" applyFont="1" applyFill="1" applyBorder="1" applyAlignment="1">
      <alignment horizontal="right" vertical="center" wrapText="1"/>
    </xf>
    <xf numFmtId="0" fontId="44" fillId="0" borderId="16" xfId="0" applyFont="1" applyBorder="1" applyAlignment="1">
      <alignment horizontal="right" vertical="center" wrapText="1"/>
    </xf>
    <xf numFmtId="3" fontId="44" fillId="0" borderId="16" xfId="0" applyNumberFormat="1" applyFont="1" applyBorder="1" applyAlignment="1">
      <alignment horizontal="right" vertical="center" wrapText="1"/>
    </xf>
    <xf numFmtId="0" fontId="15" fillId="0" borderId="16" xfId="0" applyFont="1" applyBorder="1" applyAlignment="1">
      <alignment horizontal="right" vertical="center" wrapText="1"/>
    </xf>
    <xf numFmtId="0" fontId="15" fillId="3" borderId="6" xfId="0" applyFont="1" applyFill="1" applyBorder="1" applyAlignment="1">
      <alignment horizontal="right" vertical="center" wrapText="1"/>
    </xf>
    <xf numFmtId="0" fontId="8" fillId="0" borderId="1" xfId="0" applyFont="1" applyBorder="1" applyAlignment="1">
      <alignment horizontal="right" vertical="center" wrapText="1"/>
    </xf>
    <xf numFmtId="0" fontId="8" fillId="0" borderId="1" xfId="0" applyFont="1" applyFill="1" applyBorder="1" applyAlignment="1">
      <alignment horizontal="right" vertical="center" wrapText="1"/>
    </xf>
    <xf numFmtId="0" fontId="8" fillId="0" borderId="2" xfId="0" applyFont="1" applyBorder="1" applyAlignment="1">
      <alignment horizontal="right" vertical="center" wrapText="1"/>
    </xf>
    <xf numFmtId="3" fontId="45" fillId="0" borderId="6" xfId="0" applyNumberFormat="1" applyFont="1" applyFill="1" applyBorder="1" applyAlignment="1">
      <alignment horizontal="right" vertical="center" wrapText="1"/>
    </xf>
    <xf numFmtId="0" fontId="8" fillId="0" borderId="6" xfId="0" applyFont="1" applyFill="1" applyBorder="1" applyAlignment="1">
      <alignment horizontal="right" vertical="center" wrapText="1"/>
    </xf>
    <xf numFmtId="0" fontId="8" fillId="0" borderId="16" xfId="0" applyFont="1" applyBorder="1" applyAlignment="1">
      <alignment horizontal="right" vertical="center" wrapText="1"/>
    </xf>
    <xf numFmtId="0" fontId="8" fillId="3" borderId="6" xfId="0" applyFont="1" applyFill="1" applyBorder="1" applyAlignment="1">
      <alignment horizontal="right" vertical="center" wrapText="1"/>
    </xf>
    <xf numFmtId="3" fontId="50" fillId="0" borderId="1" xfId="0" applyNumberFormat="1" applyFont="1" applyBorder="1" applyAlignment="1">
      <alignment horizontal="right" vertical="center" wrapText="1"/>
    </xf>
    <xf numFmtId="3" fontId="50" fillId="3" borderId="7" xfId="0" applyNumberFormat="1" applyFont="1" applyFill="1" applyBorder="1" applyAlignment="1">
      <alignment vertical="center" wrapText="1"/>
    </xf>
    <xf numFmtId="0" fontId="44" fillId="0" borderId="1" xfId="0" applyFont="1" applyBorder="1" applyAlignment="1">
      <alignment horizontal="left" vertical="center" wrapText="1"/>
    </xf>
    <xf numFmtId="3" fontId="8" fillId="0" borderId="1" xfId="0" applyNumberFormat="1" applyFont="1" applyFill="1" applyBorder="1" applyAlignment="1">
      <alignment horizontal="right" vertical="center" wrapText="1"/>
    </xf>
    <xf numFmtId="3" fontId="8" fillId="3" borderId="1" xfId="0" applyNumberFormat="1" applyFont="1" applyFill="1" applyBorder="1" applyAlignment="1">
      <alignment horizontal="right" vertical="center" wrapText="1"/>
    </xf>
    <xf numFmtId="3" fontId="44" fillId="0" borderId="1" xfId="0" applyNumberFormat="1" applyFont="1" applyFill="1" applyBorder="1" applyAlignment="1">
      <alignment vertical="center" wrapText="1"/>
    </xf>
    <xf numFmtId="3" fontId="44" fillId="0" borderId="2" xfId="0" applyNumberFormat="1" applyFont="1" applyFill="1" applyBorder="1" applyAlignment="1">
      <alignment vertical="center" wrapText="1"/>
    </xf>
    <xf numFmtId="3" fontId="50" fillId="3" borderId="6" xfId="0" applyNumberFormat="1" applyFont="1" applyFill="1" applyBorder="1" applyAlignment="1">
      <alignment vertical="center" wrapText="1"/>
    </xf>
    <xf numFmtId="0" fontId="73" fillId="0" borderId="1" xfId="0" applyFont="1" applyFill="1" applyBorder="1" applyAlignment="1">
      <alignment horizontal="right" vertical="center" wrapText="1"/>
    </xf>
    <xf numFmtId="0" fontId="44" fillId="0" borderId="6" xfId="0" applyFont="1" applyBorder="1" applyAlignment="1">
      <alignment horizontal="right" vertical="center" wrapText="1"/>
    </xf>
    <xf numFmtId="3" fontId="44" fillId="0" borderId="6" xfId="0" applyNumberFormat="1" applyFont="1" applyBorder="1" applyAlignment="1">
      <alignment horizontal="right" vertical="center" wrapText="1"/>
    </xf>
    <xf numFmtId="0" fontId="0" fillId="0" borderId="0" xfId="0" applyFont="1"/>
    <xf numFmtId="3" fontId="44" fillId="0" borderId="16" xfId="0" applyNumberFormat="1" applyFont="1" applyFill="1" applyBorder="1" applyAlignment="1">
      <alignment horizontal="right" vertical="center" wrapText="1"/>
    </xf>
    <xf numFmtId="3" fontId="46" fillId="0" borderId="1" xfId="0" applyNumberFormat="1" applyFont="1" applyFill="1" applyBorder="1" applyAlignment="1">
      <alignment horizontal="right" vertical="center" wrapText="1"/>
    </xf>
    <xf numFmtId="3" fontId="16" fillId="0" borderId="1" xfId="0" applyNumberFormat="1" applyFont="1" applyFill="1" applyBorder="1" applyAlignment="1">
      <alignment horizontal="right" vertical="center" wrapText="1"/>
    </xf>
    <xf numFmtId="3" fontId="46" fillId="0" borderId="8" xfId="0" applyNumberFormat="1" applyFont="1" applyFill="1" applyBorder="1" applyAlignment="1">
      <alignment horizontal="right" vertical="center" wrapText="1"/>
    </xf>
    <xf numFmtId="3" fontId="16" fillId="0" borderId="1" xfId="0" applyNumberFormat="1" applyFont="1" applyBorder="1" applyAlignment="1">
      <alignment horizontal="right" vertical="center"/>
    </xf>
    <xf numFmtId="3" fontId="50" fillId="3" borderId="1" xfId="0" applyNumberFormat="1" applyFont="1" applyFill="1" applyBorder="1" applyAlignment="1">
      <alignment horizontal="right" vertical="center" wrapText="1"/>
    </xf>
    <xf numFmtId="3" fontId="2" fillId="0" borderId="0" xfId="0" applyNumberFormat="1" applyFont="1" applyFill="1" applyAlignment="1">
      <alignment vertical="center"/>
    </xf>
    <xf numFmtId="3" fontId="7" fillId="0" borderId="0" xfId="0" applyNumberFormat="1" applyFont="1" applyAlignment="1">
      <alignment vertical="center"/>
    </xf>
    <xf numFmtId="3" fontId="7" fillId="0" borderId="0" xfId="0" applyNumberFormat="1" applyFont="1" applyFill="1" applyAlignment="1">
      <alignment vertical="center"/>
    </xf>
    <xf numFmtId="3" fontId="47" fillId="0" borderId="0" xfId="0" applyNumberFormat="1" applyFont="1" applyAlignment="1">
      <alignment vertical="center"/>
    </xf>
    <xf numFmtId="3" fontId="4" fillId="0" borderId="0" xfId="0" applyNumberFormat="1" applyFont="1" applyAlignment="1">
      <alignment vertical="center"/>
    </xf>
    <xf numFmtId="3" fontId="45" fillId="0" borderId="0" xfId="0" applyNumberFormat="1" applyFont="1" applyAlignment="1">
      <alignment vertical="center"/>
    </xf>
    <xf numFmtId="3" fontId="2" fillId="0" borderId="0" xfId="0" applyNumberFormat="1" applyFont="1" applyFill="1" applyBorder="1" applyAlignment="1">
      <alignment vertical="center"/>
    </xf>
    <xf numFmtId="3" fontId="2" fillId="0" borderId="0" xfId="0" applyNumberFormat="1" applyFont="1" applyAlignment="1">
      <alignment horizontal="left" vertical="center"/>
    </xf>
    <xf numFmtId="0" fontId="50" fillId="3" borderId="1"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4" fillId="3"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50" fillId="3" borderId="4" xfId="0" applyFont="1" applyFill="1" applyBorder="1" applyAlignment="1">
      <alignment horizontal="left" vertical="center" wrapText="1"/>
    </xf>
    <xf numFmtId="3" fontId="44" fillId="0" borderId="0" xfId="0" applyNumberFormat="1" applyFont="1" applyFill="1" applyBorder="1" applyAlignment="1">
      <alignment horizontal="center" vertical="center" wrapText="1"/>
    </xf>
    <xf numFmtId="1" fontId="2" fillId="0" borderId="0" xfId="0" applyNumberFormat="1" applyFont="1" applyAlignment="1">
      <alignment vertical="center"/>
    </xf>
    <xf numFmtId="3" fontId="44" fillId="0" borderId="1" xfId="0" applyNumberFormat="1" applyFont="1" applyBorder="1" applyAlignment="1">
      <alignment horizontal="left" vertical="center" wrapText="1"/>
    </xf>
    <xf numFmtId="3" fontId="44" fillId="3" borderId="3" xfId="0" applyNumberFormat="1" applyFont="1" applyFill="1" applyBorder="1" applyAlignment="1">
      <alignment horizontal="left" vertical="center" wrapText="1"/>
    </xf>
    <xf numFmtId="3" fontId="44" fillId="3" borderId="4" xfId="0" applyNumberFormat="1" applyFont="1" applyFill="1" applyBorder="1" applyAlignment="1">
      <alignment horizontal="left" vertical="center" wrapText="1"/>
    </xf>
    <xf numFmtId="164" fontId="2" fillId="0" borderId="0" xfId="0" applyNumberFormat="1" applyFont="1" applyAlignment="1">
      <alignment vertical="center"/>
    </xf>
    <xf numFmtId="0" fontId="50" fillId="0" borderId="0" xfId="0" applyFont="1" applyAlignment="1">
      <alignment vertical="center" wrapText="1"/>
    </xf>
    <xf numFmtId="3" fontId="44" fillId="2" borderId="1" xfId="0" applyNumberFormat="1" applyFont="1" applyFill="1" applyBorder="1" applyAlignment="1">
      <alignment horizontal="right" vertical="center" wrapText="1"/>
    </xf>
    <xf numFmtId="3" fontId="44" fillId="0" borderId="11" xfId="0" applyNumberFormat="1" applyFont="1" applyBorder="1" applyAlignment="1">
      <alignment horizontal="right" vertical="center"/>
    </xf>
    <xf numFmtId="3" fontId="44" fillId="2" borderId="11" xfId="0" applyNumberFormat="1" applyFont="1" applyFill="1" applyBorder="1" applyAlignment="1">
      <alignment horizontal="right" vertical="center" wrapText="1"/>
    </xf>
    <xf numFmtId="3" fontId="44" fillId="0" borderId="11" xfId="0" applyNumberFormat="1" applyFont="1" applyBorder="1" applyAlignment="1">
      <alignment horizontal="right" vertical="center" wrapText="1"/>
    </xf>
    <xf numFmtId="3" fontId="44" fillId="0" borderId="13" xfId="0" applyNumberFormat="1" applyFont="1" applyBorder="1" applyAlignment="1">
      <alignment horizontal="right" vertical="center"/>
    </xf>
    <xf numFmtId="0" fontId="44" fillId="0" borderId="31" xfId="0" applyFont="1" applyBorder="1" applyAlignment="1">
      <alignment vertical="center" wrapText="1"/>
    </xf>
    <xf numFmtId="164" fontId="44" fillId="0" borderId="1" xfId="0" applyNumberFormat="1" applyFont="1" applyBorder="1" applyAlignment="1">
      <alignment vertical="center"/>
    </xf>
    <xf numFmtId="164" fontId="44" fillId="0" borderId="2" xfId="0" applyNumberFormat="1" applyFont="1" applyBorder="1" applyAlignment="1">
      <alignment vertical="center"/>
    </xf>
    <xf numFmtId="164" fontId="50" fillId="3" borderId="6" xfId="0" applyNumberFormat="1" applyFont="1" applyFill="1" applyBorder="1" applyAlignment="1">
      <alignment vertical="center"/>
    </xf>
    <xf numFmtId="0" fontId="50" fillId="0" borderId="1" xfId="0" applyFont="1" applyFill="1" applyBorder="1" applyAlignment="1">
      <alignment horizontal="right" vertical="center" wrapText="1"/>
    </xf>
    <xf numFmtId="164" fontId="50" fillId="0" borderId="1" xfId="0" applyNumberFormat="1" applyFont="1" applyBorder="1" applyAlignment="1">
      <alignment horizontal="right" vertical="center"/>
    </xf>
    <xf numFmtId="164" fontId="44" fillId="0" borderId="1" xfId="0" applyNumberFormat="1" applyFont="1" applyBorder="1" applyAlignment="1">
      <alignment horizontal="right" vertical="center"/>
    </xf>
    <xf numFmtId="164" fontId="44" fillId="0" borderId="2" xfId="0" applyNumberFormat="1" applyFont="1" applyBorder="1" applyAlignment="1">
      <alignment horizontal="right" vertical="center"/>
    </xf>
    <xf numFmtId="164" fontId="50" fillId="0" borderId="6" xfId="0" applyNumberFormat="1" applyFont="1" applyBorder="1" applyAlignment="1">
      <alignment horizontal="right" vertical="center"/>
    </xf>
    <xf numFmtId="164" fontId="50" fillId="0" borderId="6" xfId="0" applyNumberFormat="1" applyFont="1" applyFill="1" applyBorder="1" applyAlignment="1">
      <alignment horizontal="right" vertical="center"/>
    </xf>
    <xf numFmtId="164" fontId="50" fillId="3" borderId="1" xfId="0" applyNumberFormat="1" applyFont="1" applyFill="1" applyBorder="1" applyAlignment="1">
      <alignment horizontal="right" vertical="center"/>
    </xf>
    <xf numFmtId="3" fontId="44" fillId="3" borderId="1" xfId="0" applyNumberFormat="1" applyFont="1" applyFill="1" applyBorder="1" applyAlignment="1">
      <alignment horizontal="center" vertical="center" wrapText="1"/>
    </xf>
    <xf numFmtId="164" fontId="50" fillId="59" borderId="1" xfId="0" applyNumberFormat="1" applyFont="1" applyFill="1" applyBorder="1" applyAlignment="1">
      <alignment horizontal="right"/>
    </xf>
    <xf numFmtId="164" fontId="50" fillId="59" borderId="6" xfId="0" applyNumberFormat="1" applyFont="1" applyFill="1" applyBorder="1" applyAlignment="1">
      <alignment horizontal="right"/>
    </xf>
    <xf numFmtId="164" fontId="7" fillId="0" borderId="0" xfId="0" applyNumberFormat="1" applyFont="1" applyAlignment="1">
      <alignment vertical="center"/>
    </xf>
    <xf numFmtId="3" fontId="44" fillId="3" borderId="1" xfId="0" applyNumberFormat="1" applyFont="1" applyFill="1" applyBorder="1" applyAlignment="1">
      <alignment vertical="center" wrapText="1"/>
    </xf>
    <xf numFmtId="0" fontId="44" fillId="0" borderId="16" xfId="0" applyFont="1" applyBorder="1" applyAlignment="1">
      <alignment horizontal="left" vertical="center" wrapText="1"/>
    </xf>
    <xf numFmtId="0" fontId="44" fillId="0" borderId="1" xfId="0" applyFont="1" applyFill="1" applyBorder="1" applyAlignment="1">
      <alignment vertical="center" wrapText="1"/>
    </xf>
    <xf numFmtId="0" fontId="44" fillId="0" borderId="8" xfId="0" applyFont="1" applyBorder="1" applyAlignment="1">
      <alignment horizontal="center" vertical="center"/>
    </xf>
    <xf numFmtId="0" fontId="44" fillId="0" borderId="1" xfId="0" applyFont="1" applyFill="1" applyBorder="1" applyAlignment="1">
      <alignment horizontal="center" vertical="center"/>
    </xf>
    <xf numFmtId="0" fontId="44" fillId="0" borderId="13" xfId="0" applyFont="1" applyBorder="1" applyAlignment="1">
      <alignment horizontal="center" vertical="center"/>
    </xf>
    <xf numFmtId="0" fontId="44" fillId="0" borderId="13" xfId="0" applyFont="1" applyBorder="1" applyAlignment="1">
      <alignment vertical="center" wrapText="1"/>
    </xf>
    <xf numFmtId="3" fontId="44" fillId="0" borderId="0" xfId="0" applyNumberFormat="1" applyFont="1" applyFill="1" applyBorder="1" applyAlignment="1">
      <alignment horizontal="left" vertical="center" wrapText="1"/>
    </xf>
    <xf numFmtId="3" fontId="44" fillId="0" borderId="1" xfId="0" applyNumberFormat="1" applyFont="1" applyBorder="1" applyAlignment="1"/>
    <xf numFmtId="3" fontId="50" fillId="3" borderId="1" xfId="0" applyNumberFormat="1" applyFont="1" applyFill="1" applyBorder="1" applyAlignment="1"/>
    <xf numFmtId="3" fontId="44" fillId="0" borderId="1" xfId="0" applyNumberFormat="1" applyFont="1" applyBorder="1" applyAlignment="1">
      <alignment horizontal="right"/>
    </xf>
    <xf numFmtId="3" fontId="50" fillId="3" borderId="1" xfId="0" applyNumberFormat="1" applyFont="1" applyFill="1" applyBorder="1" applyAlignment="1">
      <alignment horizontal="right"/>
    </xf>
    <xf numFmtId="3" fontId="50" fillId="3" borderId="1" xfId="0" applyNumberFormat="1" applyFont="1" applyFill="1" applyBorder="1"/>
    <xf numFmtId="3" fontId="44" fillId="26" borderId="1" xfId="0" applyNumberFormat="1" applyFont="1" applyFill="1" applyBorder="1" applyAlignment="1">
      <alignment horizontal="right" vertical="center" wrapText="1"/>
    </xf>
    <xf numFmtId="3" fontId="50" fillId="0" borderId="6" xfId="0" applyNumberFormat="1" applyFont="1" applyBorder="1" applyAlignment="1">
      <alignment horizontal="right" vertical="center" wrapText="1"/>
    </xf>
    <xf numFmtId="3" fontId="50" fillId="3" borderId="6" xfId="0" applyNumberFormat="1" applyFont="1" applyFill="1" applyBorder="1" applyAlignment="1">
      <alignment horizontal="right"/>
    </xf>
    <xf numFmtId="3" fontId="44" fillId="0" borderId="2" xfId="0" applyNumberFormat="1" applyFont="1" applyBorder="1" applyAlignment="1">
      <alignment horizontal="right"/>
    </xf>
    <xf numFmtId="0" fontId="44" fillId="3" borderId="8" xfId="0" applyFont="1" applyFill="1" applyBorder="1" applyAlignment="1">
      <alignment horizontal="center" vertical="center"/>
    </xf>
    <xf numFmtId="0" fontId="44" fillId="3" borderId="9" xfId="0" applyFont="1" applyFill="1" applyBorder="1" applyAlignment="1">
      <alignment horizontal="center" vertical="center"/>
    </xf>
    <xf numFmtId="0" fontId="50"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8" xfId="0" applyFont="1" applyBorder="1" applyAlignment="1">
      <alignment horizontal="left" vertical="center"/>
    </xf>
    <xf numFmtId="0" fontId="44" fillId="0" borderId="10" xfId="0" applyFont="1" applyBorder="1" applyAlignment="1">
      <alignment horizontal="left" vertical="center"/>
    </xf>
    <xf numFmtId="0" fontId="44" fillId="0" borderId="9" xfId="0" applyFont="1" applyBorder="1" applyAlignment="1">
      <alignment horizontal="left" vertical="center"/>
    </xf>
    <xf numFmtId="0" fontId="50" fillId="3" borderId="1" xfId="0" applyFont="1" applyFill="1" applyBorder="1" applyAlignment="1">
      <alignment horizontal="center"/>
    </xf>
    <xf numFmtId="0" fontId="44" fillId="3" borderId="13" xfId="0" applyFont="1" applyFill="1" applyBorder="1" applyAlignment="1">
      <alignment horizontal="center" vertical="center" wrapText="1"/>
    </xf>
    <xf numFmtId="0" fontId="44" fillId="3" borderId="6" xfId="0" applyFont="1" applyFill="1" applyBorder="1" applyAlignment="1">
      <alignment horizontal="center" vertical="center" wrapText="1"/>
    </xf>
    <xf numFmtId="3" fontId="44" fillId="3" borderId="8" xfId="0" applyNumberFormat="1" applyFont="1" applyFill="1" applyBorder="1" applyAlignment="1">
      <alignment horizontal="center" vertical="center" wrapText="1"/>
    </xf>
    <xf numFmtId="3" fontId="44" fillId="3" borderId="10" xfId="0" applyNumberFormat="1" applyFont="1" applyFill="1" applyBorder="1" applyAlignment="1">
      <alignment horizontal="center" vertical="center" wrapText="1"/>
    </xf>
    <xf numFmtId="3" fontId="44" fillId="3" borderId="9" xfId="0" applyNumberFormat="1" applyFont="1" applyFill="1" applyBorder="1" applyAlignment="1">
      <alignment horizontal="center" vertical="center" wrapText="1"/>
    </xf>
    <xf numFmtId="0" fontId="44" fillId="0" borderId="15"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3" fontId="44" fillId="0" borderId="15" xfId="0" applyNumberFormat="1" applyFont="1" applyBorder="1" applyAlignment="1">
      <alignment horizontal="left" vertical="center" wrapText="1"/>
    </xf>
    <xf numFmtId="3" fontId="44" fillId="0" borderId="17" xfId="0" applyNumberFormat="1" applyFont="1" applyBorder="1" applyAlignment="1">
      <alignment horizontal="left" vertical="center" wrapText="1"/>
    </xf>
    <xf numFmtId="3" fontId="44" fillId="0" borderId="18" xfId="0" applyNumberFormat="1" applyFont="1" applyBorder="1" applyAlignment="1">
      <alignment horizontal="left" vertical="center" wrapText="1"/>
    </xf>
    <xf numFmtId="0" fontId="44" fillId="0" borderId="8" xfId="0" applyFont="1" applyBorder="1" applyAlignment="1">
      <alignment horizontal="left" vertical="center" wrapText="1"/>
    </xf>
    <xf numFmtId="0" fontId="44" fillId="0" borderId="10" xfId="0" applyFont="1" applyBorder="1" applyAlignment="1">
      <alignment horizontal="left" vertical="center" wrapText="1"/>
    </xf>
    <xf numFmtId="0" fontId="44" fillId="0" borderId="9" xfId="0" applyFont="1" applyBorder="1" applyAlignment="1">
      <alignment horizontal="left" vertical="center" wrapText="1"/>
    </xf>
    <xf numFmtId="0" fontId="50" fillId="0" borderId="0" xfId="0" applyFont="1" applyBorder="1" applyAlignment="1">
      <alignment horizontal="left" vertical="center" wrapText="1"/>
    </xf>
    <xf numFmtId="0" fontId="44" fillId="0" borderId="15" xfId="0" applyFont="1" applyBorder="1" applyAlignment="1">
      <alignment horizontal="left" vertical="center"/>
    </xf>
    <xf numFmtId="0" fontId="44" fillId="0" borderId="17" xfId="0" applyFont="1" applyBorder="1" applyAlignment="1">
      <alignment horizontal="left" vertical="center"/>
    </xf>
    <xf numFmtId="0" fontId="44" fillId="0" borderId="18" xfId="0" applyFont="1" applyBorder="1" applyAlignment="1">
      <alignment horizontal="left" vertical="center"/>
    </xf>
    <xf numFmtId="0" fontId="50" fillId="3" borderId="6" xfId="0" applyFont="1" applyFill="1" applyBorder="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3" borderId="1"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42" fillId="3" borderId="7" xfId="0" applyFont="1" applyFill="1" applyBorder="1" applyAlignment="1">
      <alignment horizontal="left" vertical="center" wrapText="1"/>
    </xf>
    <xf numFmtId="0" fontId="42" fillId="3" borderId="14" xfId="0" applyFont="1" applyFill="1" applyBorder="1" applyAlignment="1">
      <alignment horizontal="left" vertical="center" wrapText="1"/>
    </xf>
    <xf numFmtId="0" fontId="74" fillId="0" borderId="8" xfId="0" applyFont="1" applyBorder="1" applyAlignment="1">
      <alignment horizontal="center" vertical="center" wrapText="1"/>
    </xf>
    <xf numFmtId="0" fontId="74" fillId="0" borderId="9" xfId="0" applyFont="1" applyBorder="1" applyAlignment="1">
      <alignment horizontal="center" vertical="center" wrapText="1"/>
    </xf>
    <xf numFmtId="0" fontId="16" fillId="3" borderId="1" xfId="0" applyFont="1" applyFill="1" applyBorder="1" applyAlignment="1">
      <alignment horizontal="center" vertical="center" wrapText="1"/>
    </xf>
    <xf numFmtId="0" fontId="42" fillId="3" borderId="8" xfId="0" applyFont="1" applyFill="1" applyBorder="1" applyAlignment="1">
      <alignment horizontal="left" vertical="center" wrapText="1"/>
    </xf>
    <xf numFmtId="0" fontId="42" fillId="3" borderId="9" xfId="0" applyFont="1" applyFill="1" applyBorder="1" applyAlignment="1">
      <alignment horizontal="left" vertical="center" wrapText="1"/>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3" fontId="50" fillId="3" borderId="1" xfId="0" applyNumberFormat="1" applyFont="1" applyFill="1" applyBorder="1" applyAlignment="1">
      <alignment horizontal="center" vertical="center" wrapText="1"/>
    </xf>
    <xf numFmtId="0" fontId="46" fillId="3" borderId="1"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42" fillId="3" borderId="3" xfId="0" applyFont="1" applyFill="1" applyBorder="1" applyAlignment="1">
      <alignment horizontal="left" vertical="center" wrapText="1"/>
    </xf>
    <xf numFmtId="0" fontId="42" fillId="3" borderId="5" xfId="0" applyFont="1" applyFill="1" applyBorder="1" applyAlignment="1">
      <alignment horizontal="left" vertical="center" wrapText="1"/>
    </xf>
    <xf numFmtId="0" fontId="42" fillId="3" borderId="13"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50" fillId="3" borderId="13" xfId="0" applyFont="1" applyFill="1" applyBorder="1" applyAlignment="1">
      <alignment horizontal="center" vertical="center" wrapText="1"/>
    </xf>
    <xf numFmtId="0" fontId="50" fillId="3" borderId="6" xfId="0" applyFont="1" applyFill="1" applyBorder="1" applyAlignment="1">
      <alignment horizontal="center" vertical="center" wrapText="1"/>
    </xf>
    <xf numFmtId="3" fontId="50" fillId="3" borderId="8" xfId="0" applyNumberFormat="1" applyFont="1" applyFill="1" applyBorder="1" applyAlignment="1">
      <alignment horizontal="center" vertical="center" wrapText="1"/>
    </xf>
    <xf numFmtId="3" fontId="50" fillId="3" borderId="10" xfId="0" applyNumberFormat="1" applyFont="1" applyFill="1" applyBorder="1" applyAlignment="1">
      <alignment horizontal="center" vertical="center" wrapText="1"/>
    </xf>
    <xf numFmtId="3" fontId="50" fillId="3" borderId="9"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0" fontId="44" fillId="3" borderId="8"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44" fillId="2" borderId="1"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1" xfId="0" applyFont="1" applyFill="1" applyBorder="1" applyAlignment="1">
      <alignment horizontal="center" vertical="center"/>
    </xf>
    <xf numFmtId="0" fontId="4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44"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50" fillId="3" borderId="7" xfId="0" applyFont="1" applyFill="1" applyBorder="1" applyAlignment="1">
      <alignment horizontal="left" vertical="center" wrapText="1"/>
    </xf>
    <xf numFmtId="0" fontId="50" fillId="3" borderId="19" xfId="0" applyFont="1" applyFill="1" applyBorder="1" applyAlignment="1">
      <alignment horizontal="left" vertical="center" wrapText="1"/>
    </xf>
    <xf numFmtId="0" fontId="50" fillId="3" borderId="14" xfId="0" applyFont="1" applyFill="1" applyBorder="1" applyAlignment="1">
      <alignment horizontal="left" vertical="center" wrapText="1"/>
    </xf>
    <xf numFmtId="0" fontId="44" fillId="3" borderId="7" xfId="0" applyFont="1" applyFill="1" applyBorder="1" applyAlignment="1">
      <alignment horizontal="left" vertical="center" wrapText="1"/>
    </xf>
    <xf numFmtId="0" fontId="44" fillId="3" borderId="1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0" fillId="0" borderId="8" xfId="0" applyFont="1" applyBorder="1" applyAlignment="1">
      <alignment horizontal="center" vertical="center"/>
    </xf>
    <xf numFmtId="0" fontId="50" fillId="0" borderId="10" xfId="0" applyFont="1" applyBorder="1" applyAlignment="1">
      <alignment horizontal="center" vertical="center"/>
    </xf>
    <xf numFmtId="0" fontId="50" fillId="0" borderId="9" xfId="0" applyFont="1" applyBorder="1" applyAlignment="1">
      <alignment horizontal="center" vertical="center"/>
    </xf>
    <xf numFmtId="0" fontId="44" fillId="0" borderId="8" xfId="0" applyFont="1" applyBorder="1" applyAlignment="1">
      <alignment horizontal="center" wrapText="1"/>
    </xf>
    <xf numFmtId="0" fontId="44" fillId="0" borderId="9" xfId="0" applyFont="1" applyBorder="1" applyAlignment="1">
      <alignment horizontal="center" wrapText="1"/>
    </xf>
    <xf numFmtId="0" fontId="50" fillId="0" borderId="10" xfId="0" applyFont="1" applyBorder="1" applyAlignment="1">
      <alignment horizontal="center" vertical="center" wrapText="1"/>
    </xf>
    <xf numFmtId="0" fontId="2"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8"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9" xfId="0" applyFont="1" applyBorder="1" applyAlignment="1">
      <alignment horizontal="center"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5" fillId="0" borderId="0" xfId="0" applyFont="1" applyAlignment="1">
      <alignment horizontal="left" vertical="center"/>
    </xf>
    <xf numFmtId="0" fontId="3" fillId="0" borderId="10" xfId="0" applyFont="1" applyBorder="1" applyAlignment="1">
      <alignment horizontal="center" vertical="center" wrapText="1"/>
    </xf>
    <xf numFmtId="0" fontId="2" fillId="3" borderId="9" xfId="0" applyFont="1" applyFill="1" applyBorder="1" applyAlignment="1">
      <alignment horizontal="center" vertical="center" wrapText="1"/>
    </xf>
    <xf numFmtId="0" fontId="44" fillId="3" borderId="10" xfId="0" applyFont="1" applyFill="1" applyBorder="1" applyAlignment="1">
      <alignment horizontal="center" vertical="center"/>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6" fillId="3" borderId="1" xfId="0" applyFont="1" applyFill="1" applyBorder="1" applyAlignment="1">
      <alignment horizontal="center" vertical="center"/>
    </xf>
    <xf numFmtId="0" fontId="74" fillId="0" borderId="1" xfId="0" applyFont="1" applyBorder="1" applyAlignment="1">
      <alignment horizontal="center" vertical="center" wrapText="1"/>
    </xf>
    <xf numFmtId="0" fontId="50" fillId="3" borderId="8" xfId="0" applyFont="1" applyFill="1" applyBorder="1" applyAlignment="1">
      <alignment horizontal="center" vertical="center"/>
    </xf>
    <xf numFmtId="0" fontId="50" fillId="3" borderId="10" xfId="0" applyFont="1" applyFill="1" applyBorder="1" applyAlignment="1">
      <alignment horizontal="center" vertical="center"/>
    </xf>
    <xf numFmtId="0" fontId="50" fillId="3" borderId="9" xfId="0" applyFont="1" applyFill="1" applyBorder="1" applyAlignment="1">
      <alignment horizontal="center" vertical="center"/>
    </xf>
    <xf numFmtId="0" fontId="2" fillId="3" borderId="11"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3" borderId="1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50" fillId="3" borderId="4" xfId="0" applyFont="1" applyFill="1" applyBorder="1" applyAlignment="1">
      <alignment horizontal="left" vertical="center" wrapText="1"/>
    </xf>
    <xf numFmtId="0" fontId="50" fillId="3" borderId="5" xfId="0" applyFont="1" applyFill="1" applyBorder="1" applyAlignment="1">
      <alignment horizontal="left" vertical="center" wrapText="1"/>
    </xf>
    <xf numFmtId="0" fontId="44" fillId="3" borderId="19" xfId="0" applyFont="1" applyFill="1" applyBorder="1" applyAlignment="1">
      <alignment horizontal="left" vertical="center" wrapText="1"/>
    </xf>
    <xf numFmtId="3" fontId="44" fillId="3" borderId="1" xfId="0" applyNumberFormat="1" applyFont="1" applyFill="1" applyBorder="1" applyAlignment="1">
      <alignment horizontal="center" vertical="center" wrapText="1"/>
    </xf>
    <xf numFmtId="0" fontId="50" fillId="58" borderId="0" xfId="0" applyFont="1" applyFill="1" applyAlignment="1">
      <alignment horizontal="center"/>
    </xf>
    <xf numFmtId="0" fontId="44" fillId="0" borderId="1" xfId="0" applyFont="1" applyBorder="1" applyAlignment="1">
      <alignment horizontal="left" vertical="center" wrapText="1"/>
    </xf>
  </cellXfs>
  <cellStyles count="3010">
    <cellStyle name="20% - Énfasis1" xfId="2971" builtinId="30" customBuiltin="1"/>
    <cellStyle name="20% - Énfasis1 2" xfId="3"/>
    <cellStyle name="20% - Énfasis1 2 2" xfId="4"/>
    <cellStyle name="20% - Énfasis1 2 2 2" xfId="5"/>
    <cellStyle name="20% - Énfasis1 2 2 2 2" xfId="6"/>
    <cellStyle name="20% - Énfasis1 2 2 3" xfId="7"/>
    <cellStyle name="20% - Énfasis1 2 2 3 2" xfId="8"/>
    <cellStyle name="20% - Énfasis1 2 2 4" xfId="9"/>
    <cellStyle name="20% - Énfasis1 2 3" xfId="10"/>
    <cellStyle name="20% - Énfasis1 2 3 2" xfId="11"/>
    <cellStyle name="20% - Énfasis1 2 4" xfId="12"/>
    <cellStyle name="20% - Énfasis1 2 4 2" xfId="13"/>
    <cellStyle name="20% - Énfasis1 2 5" xfId="14"/>
    <cellStyle name="20% - Énfasis1 3" xfId="15"/>
    <cellStyle name="20% - Énfasis1 3 2" xfId="16"/>
    <cellStyle name="20% - Énfasis2" xfId="2975" builtinId="34" customBuiltin="1"/>
    <cellStyle name="20% - Énfasis2 2" xfId="17"/>
    <cellStyle name="20% - Énfasis2 2 2" xfId="18"/>
    <cellStyle name="20% - Énfasis2 2 2 2" xfId="19"/>
    <cellStyle name="20% - Énfasis2 2 2 2 2" xfId="20"/>
    <cellStyle name="20% - Énfasis2 2 2 3" xfId="21"/>
    <cellStyle name="20% - Énfasis2 2 2 3 2" xfId="22"/>
    <cellStyle name="20% - Énfasis2 2 2 4" xfId="23"/>
    <cellStyle name="20% - Énfasis2 2 3" xfId="24"/>
    <cellStyle name="20% - Énfasis2 2 3 2" xfId="25"/>
    <cellStyle name="20% - Énfasis2 2 4" xfId="26"/>
    <cellStyle name="20% - Énfasis2 2 4 2" xfId="27"/>
    <cellStyle name="20% - Énfasis2 2 5" xfId="28"/>
    <cellStyle name="20% - Énfasis2 3" xfId="29"/>
    <cellStyle name="20% - Énfasis2 3 2" xfId="30"/>
    <cellStyle name="20% - Énfasis3" xfId="2979" builtinId="38" customBuiltin="1"/>
    <cellStyle name="20% - Énfasis3 2" xfId="31"/>
    <cellStyle name="20% - Énfasis3 2 2" xfId="32"/>
    <cellStyle name="20% - Énfasis3 2 2 2" xfId="33"/>
    <cellStyle name="20% - Énfasis3 2 2 2 2" xfId="34"/>
    <cellStyle name="20% - Énfasis3 2 2 3" xfId="35"/>
    <cellStyle name="20% - Énfasis3 2 2 3 2" xfId="36"/>
    <cellStyle name="20% - Énfasis3 2 2 4" xfId="37"/>
    <cellStyle name="20% - Énfasis3 2 3" xfId="38"/>
    <cellStyle name="20% - Énfasis3 2 3 2" xfId="39"/>
    <cellStyle name="20% - Énfasis3 2 4" xfId="40"/>
    <cellStyle name="20% - Énfasis3 2 4 2" xfId="41"/>
    <cellStyle name="20% - Énfasis3 2 5" xfId="42"/>
    <cellStyle name="20% - Énfasis3 3" xfId="43"/>
    <cellStyle name="20% - Énfasis3 3 2" xfId="44"/>
    <cellStyle name="20% - Énfasis4" xfId="2983" builtinId="42" customBuiltin="1"/>
    <cellStyle name="20% - Énfasis4 2" xfId="45"/>
    <cellStyle name="20% - Énfasis4 2 2" xfId="46"/>
    <cellStyle name="20% - Énfasis4 2 2 2" xfId="47"/>
    <cellStyle name="20% - Énfasis4 2 2 2 2" xfId="48"/>
    <cellStyle name="20% - Énfasis4 2 2 3" xfId="49"/>
    <cellStyle name="20% - Énfasis4 2 2 3 2" xfId="50"/>
    <cellStyle name="20% - Énfasis4 2 2 4" xfId="51"/>
    <cellStyle name="20% - Énfasis4 2 3" xfId="52"/>
    <cellStyle name="20% - Énfasis4 2 3 2" xfId="53"/>
    <cellStyle name="20% - Énfasis4 2 4" xfId="54"/>
    <cellStyle name="20% - Énfasis4 2 4 2" xfId="55"/>
    <cellStyle name="20% - Énfasis4 2 5" xfId="56"/>
    <cellStyle name="20% - Énfasis4 3" xfId="57"/>
    <cellStyle name="20% - Énfasis4 3 2" xfId="58"/>
    <cellStyle name="20% - Énfasis5" xfId="2987" builtinId="46" customBuiltin="1"/>
    <cellStyle name="20% - Énfasis5 2" xfId="59"/>
    <cellStyle name="20% - Énfasis5 2 2" xfId="60"/>
    <cellStyle name="20% - Énfasis5 2 2 2" xfId="61"/>
    <cellStyle name="20% - Énfasis5 2 2 2 2" xfId="62"/>
    <cellStyle name="20% - Énfasis5 2 2 3" xfId="63"/>
    <cellStyle name="20% - Énfasis5 2 2 3 2" xfId="64"/>
    <cellStyle name="20% - Énfasis5 2 2 4" xfId="65"/>
    <cellStyle name="20% - Énfasis5 2 3" xfId="66"/>
    <cellStyle name="20% - Énfasis5 2 3 2" xfId="67"/>
    <cellStyle name="20% - Énfasis5 2 4" xfId="68"/>
    <cellStyle name="20% - Énfasis5 2 4 2" xfId="69"/>
    <cellStyle name="20% - Énfasis5 2 5" xfId="70"/>
    <cellStyle name="20% - Énfasis5 3" xfId="71"/>
    <cellStyle name="20% - Énfasis5 3 2" xfId="72"/>
    <cellStyle name="20% - Énfasis6" xfId="2991" builtinId="50" customBuiltin="1"/>
    <cellStyle name="20% - Énfasis6 2" xfId="73"/>
    <cellStyle name="20% - Énfasis6 2 2" xfId="74"/>
    <cellStyle name="20% - Énfasis6 2 2 2" xfId="75"/>
    <cellStyle name="20% - Énfasis6 2 2 2 2" xfId="76"/>
    <cellStyle name="20% - Énfasis6 2 2 3" xfId="77"/>
    <cellStyle name="20% - Énfasis6 2 2 3 2" xfId="78"/>
    <cellStyle name="20% - Énfasis6 2 2 4" xfId="79"/>
    <cellStyle name="20% - Énfasis6 2 3" xfId="80"/>
    <cellStyle name="20% - Énfasis6 2 3 2" xfId="81"/>
    <cellStyle name="20% - Énfasis6 2 4" xfId="82"/>
    <cellStyle name="20% - Énfasis6 2 4 2" xfId="83"/>
    <cellStyle name="20% - Énfasis6 2 5" xfId="84"/>
    <cellStyle name="20% - Énfasis6 3" xfId="85"/>
    <cellStyle name="20% - Énfasis6 3 2" xfId="86"/>
    <cellStyle name="40% - Énfasis1" xfId="2972" builtinId="31" customBuiltin="1"/>
    <cellStyle name="40% - Énfasis1 2" xfId="87"/>
    <cellStyle name="40% - Énfasis1 2 2" xfId="88"/>
    <cellStyle name="40% - Énfasis1 2 2 2" xfId="89"/>
    <cellStyle name="40% - Énfasis1 2 2 2 2" xfId="90"/>
    <cellStyle name="40% - Énfasis1 2 2 3" xfId="91"/>
    <cellStyle name="40% - Énfasis1 2 2 3 2" xfId="92"/>
    <cellStyle name="40% - Énfasis1 2 2 4" xfId="93"/>
    <cellStyle name="40% - Énfasis1 2 3" xfId="94"/>
    <cellStyle name="40% - Énfasis1 2 3 2" xfId="95"/>
    <cellStyle name="40% - Énfasis1 2 4" xfId="96"/>
    <cellStyle name="40% - Énfasis1 2 4 2" xfId="97"/>
    <cellStyle name="40% - Énfasis1 2 5" xfId="98"/>
    <cellStyle name="40% - Énfasis1 3" xfId="99"/>
    <cellStyle name="40% - Énfasis1 3 2" xfId="100"/>
    <cellStyle name="40% - Énfasis2" xfId="2976" builtinId="35" customBuiltin="1"/>
    <cellStyle name="40% - Énfasis2 2" xfId="101"/>
    <cellStyle name="40% - Énfasis2 2 2" xfId="102"/>
    <cellStyle name="40% - Énfasis2 2 2 2" xfId="103"/>
    <cellStyle name="40% - Énfasis2 2 2 2 2" xfId="104"/>
    <cellStyle name="40% - Énfasis2 2 2 3" xfId="105"/>
    <cellStyle name="40% - Énfasis2 2 2 3 2" xfId="106"/>
    <cellStyle name="40% - Énfasis2 2 2 4" xfId="107"/>
    <cellStyle name="40% - Énfasis2 2 3" xfId="108"/>
    <cellStyle name="40% - Énfasis2 2 3 2" xfId="109"/>
    <cellStyle name="40% - Énfasis2 2 4" xfId="110"/>
    <cellStyle name="40% - Énfasis2 2 4 2" xfId="111"/>
    <cellStyle name="40% - Énfasis2 2 5" xfId="112"/>
    <cellStyle name="40% - Énfasis2 3" xfId="113"/>
    <cellStyle name="40% - Énfasis2 3 2" xfId="114"/>
    <cellStyle name="40% - Énfasis3" xfId="2980" builtinId="39" customBuiltin="1"/>
    <cellStyle name="40% - Énfasis3 2" xfId="115"/>
    <cellStyle name="40% - Énfasis3 2 2" xfId="116"/>
    <cellStyle name="40% - Énfasis3 2 2 2" xfId="117"/>
    <cellStyle name="40% - Énfasis3 2 2 2 2" xfId="118"/>
    <cellStyle name="40% - Énfasis3 2 2 3" xfId="119"/>
    <cellStyle name="40% - Énfasis3 2 2 3 2" xfId="120"/>
    <cellStyle name="40% - Énfasis3 2 2 4" xfId="121"/>
    <cellStyle name="40% - Énfasis3 2 3" xfId="122"/>
    <cellStyle name="40% - Énfasis3 2 3 2" xfId="123"/>
    <cellStyle name="40% - Énfasis3 2 4" xfId="124"/>
    <cellStyle name="40% - Énfasis3 2 4 2" xfId="125"/>
    <cellStyle name="40% - Énfasis3 2 5" xfId="126"/>
    <cellStyle name="40% - Énfasis3 3" xfId="127"/>
    <cellStyle name="40% - Énfasis3 3 2" xfId="128"/>
    <cellStyle name="40% - Énfasis4" xfId="2984" builtinId="43" customBuiltin="1"/>
    <cellStyle name="40% - Énfasis4 2" xfId="129"/>
    <cellStyle name="40% - Énfasis4 2 2" xfId="130"/>
    <cellStyle name="40% - Énfasis4 2 2 2" xfId="131"/>
    <cellStyle name="40% - Énfasis4 2 2 2 2" xfId="132"/>
    <cellStyle name="40% - Énfasis4 2 2 3" xfId="133"/>
    <cellStyle name="40% - Énfasis4 2 2 3 2" xfId="134"/>
    <cellStyle name="40% - Énfasis4 2 2 4" xfId="135"/>
    <cellStyle name="40% - Énfasis4 2 3" xfId="136"/>
    <cellStyle name="40% - Énfasis4 2 3 2" xfId="137"/>
    <cellStyle name="40% - Énfasis4 2 4" xfId="138"/>
    <cellStyle name="40% - Énfasis4 2 4 2" xfId="139"/>
    <cellStyle name="40% - Énfasis4 2 5" xfId="140"/>
    <cellStyle name="40% - Énfasis4 3" xfId="141"/>
    <cellStyle name="40% - Énfasis4 3 2" xfId="142"/>
    <cellStyle name="40% - Énfasis5" xfId="2988" builtinId="47" customBuiltin="1"/>
    <cellStyle name="40% - Énfasis5 2" xfId="143"/>
    <cellStyle name="40% - Énfasis5 2 2" xfId="144"/>
    <cellStyle name="40% - Énfasis5 2 2 2" xfId="145"/>
    <cellStyle name="40% - Énfasis5 2 2 2 2" xfId="146"/>
    <cellStyle name="40% - Énfasis5 2 2 3" xfId="147"/>
    <cellStyle name="40% - Énfasis5 2 2 3 2" xfId="148"/>
    <cellStyle name="40% - Énfasis5 2 2 4" xfId="149"/>
    <cellStyle name="40% - Énfasis5 2 3" xfId="150"/>
    <cellStyle name="40% - Énfasis5 2 3 2" xfId="151"/>
    <cellStyle name="40% - Énfasis5 2 4" xfId="152"/>
    <cellStyle name="40% - Énfasis5 2 4 2" xfId="153"/>
    <cellStyle name="40% - Énfasis5 2 5" xfId="154"/>
    <cellStyle name="40% - Énfasis5 3" xfId="155"/>
    <cellStyle name="40% - Énfasis5 3 2" xfId="156"/>
    <cellStyle name="40% - Énfasis6" xfId="2992" builtinId="51" customBuiltin="1"/>
    <cellStyle name="40% - Énfasis6 2" xfId="157"/>
    <cellStyle name="40% - Énfasis6 2 2" xfId="158"/>
    <cellStyle name="40% - Énfasis6 2 2 2" xfId="159"/>
    <cellStyle name="40% - Énfasis6 2 2 2 2" xfId="160"/>
    <cellStyle name="40% - Énfasis6 2 2 3" xfId="161"/>
    <cellStyle name="40% - Énfasis6 2 2 3 2" xfId="162"/>
    <cellStyle name="40% - Énfasis6 2 2 4" xfId="163"/>
    <cellStyle name="40% - Énfasis6 2 3" xfId="164"/>
    <cellStyle name="40% - Énfasis6 2 3 2" xfId="165"/>
    <cellStyle name="40% - Énfasis6 2 4" xfId="166"/>
    <cellStyle name="40% - Énfasis6 2 4 2" xfId="167"/>
    <cellStyle name="40% - Énfasis6 2 5" xfId="168"/>
    <cellStyle name="40% - Énfasis6 3" xfId="169"/>
    <cellStyle name="40% - Énfasis6 3 2" xfId="170"/>
    <cellStyle name="60% - Énfasis1" xfId="2973" builtinId="32" customBuiltin="1"/>
    <cellStyle name="60% - Énfasis1 2" xfId="171"/>
    <cellStyle name="60% - Énfasis1 2 2" xfId="172"/>
    <cellStyle name="60% - Énfasis1 2 2 2" xfId="173"/>
    <cellStyle name="60% - Énfasis1 2 3" xfId="174"/>
    <cellStyle name="60% - Énfasis1 2 3 2" xfId="175"/>
    <cellStyle name="60% - Énfasis1 2 4" xfId="176"/>
    <cellStyle name="60% - Énfasis1 3" xfId="177"/>
    <cellStyle name="60% - Énfasis1 3 2" xfId="178"/>
    <cellStyle name="60% - Énfasis2" xfId="2977" builtinId="36" customBuiltin="1"/>
    <cellStyle name="60% - Énfasis2 2" xfId="179"/>
    <cellStyle name="60% - Énfasis2 2 2" xfId="180"/>
    <cellStyle name="60% - Énfasis2 2 2 2" xfId="181"/>
    <cellStyle name="60% - Énfasis2 2 3" xfId="182"/>
    <cellStyle name="60% - Énfasis2 2 3 2" xfId="183"/>
    <cellStyle name="60% - Énfasis2 2 4" xfId="184"/>
    <cellStyle name="60% - Énfasis2 3" xfId="185"/>
    <cellStyle name="60% - Énfasis2 3 2" xfId="186"/>
    <cellStyle name="60% - Énfasis3" xfId="2981" builtinId="40" customBuiltin="1"/>
    <cellStyle name="60% - Énfasis3 2" xfId="187"/>
    <cellStyle name="60% - Énfasis3 2 2" xfId="188"/>
    <cellStyle name="60% - Énfasis3 2 2 2" xfId="189"/>
    <cellStyle name="60% - Énfasis3 2 3" xfId="190"/>
    <cellStyle name="60% - Énfasis3 2 3 2" xfId="191"/>
    <cellStyle name="60% - Énfasis3 2 4" xfId="192"/>
    <cellStyle name="60% - Énfasis3 3" xfId="193"/>
    <cellStyle name="60% - Énfasis3 3 2" xfId="194"/>
    <cellStyle name="60% - Énfasis4" xfId="2985" builtinId="44" customBuiltin="1"/>
    <cellStyle name="60% - Énfasis4 2" xfId="195"/>
    <cellStyle name="60% - Énfasis4 2 2" xfId="196"/>
    <cellStyle name="60% - Énfasis4 2 2 2" xfId="197"/>
    <cellStyle name="60% - Énfasis4 2 3" xfId="198"/>
    <cellStyle name="60% - Énfasis4 2 3 2" xfId="199"/>
    <cellStyle name="60% - Énfasis4 2 4" xfId="200"/>
    <cellStyle name="60% - Énfasis4 3" xfId="201"/>
    <cellStyle name="60% - Énfasis4 3 2" xfId="202"/>
    <cellStyle name="60% - Énfasis5" xfId="2989" builtinId="48" customBuiltin="1"/>
    <cellStyle name="60% - Énfasis5 2" xfId="203"/>
    <cellStyle name="60% - Énfasis5 2 2" xfId="204"/>
    <cellStyle name="60% - Énfasis5 2 2 2" xfId="205"/>
    <cellStyle name="60% - Énfasis5 2 3" xfId="206"/>
    <cellStyle name="60% - Énfasis5 2 3 2" xfId="207"/>
    <cellStyle name="60% - Énfasis5 2 4" xfId="208"/>
    <cellStyle name="60% - Énfasis5 3" xfId="209"/>
    <cellStyle name="60% - Énfasis5 3 2" xfId="210"/>
    <cellStyle name="60% - Énfasis6" xfId="2993" builtinId="52" customBuiltin="1"/>
    <cellStyle name="60% - Énfasis6 2" xfId="211"/>
    <cellStyle name="60% - Énfasis6 2 2" xfId="212"/>
    <cellStyle name="60% - Énfasis6 2 2 2" xfId="213"/>
    <cellStyle name="60% - Énfasis6 2 3" xfId="214"/>
    <cellStyle name="60% - Énfasis6 2 3 2" xfId="215"/>
    <cellStyle name="60% - Énfasis6 2 4" xfId="216"/>
    <cellStyle name="60% - Énfasis6 3" xfId="217"/>
    <cellStyle name="60% - Énfasis6 3 2" xfId="218"/>
    <cellStyle name="Buena" xfId="2958" builtinId="26" customBuiltin="1"/>
    <cellStyle name="Buena 2" xfId="219"/>
    <cellStyle name="Buena 2 2" xfId="220"/>
    <cellStyle name="Buena 2 2 2" xfId="221"/>
    <cellStyle name="Buena 2 3" xfId="222"/>
    <cellStyle name="Buena 2 3 2" xfId="223"/>
    <cellStyle name="Buena 2 4" xfId="224"/>
    <cellStyle name="Buena 3" xfId="225"/>
    <cellStyle name="Buena 3 2" xfId="226"/>
    <cellStyle name="Cálculo" xfId="2963" builtinId="22" customBuiltin="1"/>
    <cellStyle name="Cálculo 2" xfId="227"/>
    <cellStyle name="Cálculo 2 2" xfId="228"/>
    <cellStyle name="Cálculo 2 2 2" xfId="229"/>
    <cellStyle name="Cálculo 2 3" xfId="230"/>
    <cellStyle name="Cálculo 2 3 2" xfId="231"/>
    <cellStyle name="Cálculo 2 4" xfId="232"/>
    <cellStyle name="Cálculo 3" xfId="233"/>
    <cellStyle name="Cálculo 3 2" xfId="234"/>
    <cellStyle name="Celda de comprobación" xfId="2965" builtinId="23" customBuiltin="1"/>
    <cellStyle name="Celda de comprobación 2" xfId="235"/>
    <cellStyle name="Celda de comprobación 2 2" xfId="236"/>
    <cellStyle name="Celda de comprobación 2 2 2" xfId="237"/>
    <cellStyle name="Celda de comprobación 2 3" xfId="238"/>
    <cellStyle name="Celda de comprobación 2 3 2" xfId="239"/>
    <cellStyle name="Celda de comprobación 2 4" xfId="240"/>
    <cellStyle name="Celda de comprobación 3" xfId="241"/>
    <cellStyle name="Celda de comprobación 3 2" xfId="242"/>
    <cellStyle name="Celda vinculada" xfId="2964" builtinId="24" customBuiltin="1"/>
    <cellStyle name="Celda vinculada 2" xfId="243"/>
    <cellStyle name="Celda vinculada 2 2" xfId="244"/>
    <cellStyle name="Celda vinculada 2 2 2" xfId="245"/>
    <cellStyle name="Celda vinculada 2 3" xfId="246"/>
    <cellStyle name="Celda vinculada 2 3 2" xfId="247"/>
    <cellStyle name="Celda vinculada 2 4" xfId="248"/>
    <cellStyle name="Celda vinculada 3" xfId="249"/>
    <cellStyle name="Celda vinculada 3 2" xfId="250"/>
    <cellStyle name="Coma 2" xfId="251"/>
    <cellStyle name="Comma 2" xfId="252"/>
    <cellStyle name="Comma 2 2" xfId="2939"/>
    <cellStyle name="Comma 2 2 2" xfId="2996"/>
    <cellStyle name="Comma 2 3" xfId="2994"/>
    <cellStyle name="Encabezado 4" xfId="2957" builtinId="19" customBuiltin="1"/>
    <cellStyle name="Encabezado 4 2" xfId="253"/>
    <cellStyle name="Encabezado 4 2 2" xfId="254"/>
    <cellStyle name="Encabezado 4 2 2 2" xfId="255"/>
    <cellStyle name="Encabezado 4 2 3" xfId="256"/>
    <cellStyle name="Encabezado 4 2 3 2" xfId="257"/>
    <cellStyle name="Encabezado 4 2 4" xfId="258"/>
    <cellStyle name="Encabezado 4 3" xfId="259"/>
    <cellStyle name="Encabezado 4 3 2" xfId="260"/>
    <cellStyle name="Énfasis1" xfId="2970" builtinId="29" customBuiltin="1"/>
    <cellStyle name="Énfasis1 2" xfId="261"/>
    <cellStyle name="Énfasis1 2 2" xfId="262"/>
    <cellStyle name="Énfasis1 2 2 2" xfId="263"/>
    <cellStyle name="Énfasis1 2 3" xfId="264"/>
    <cellStyle name="Énfasis1 2 3 2" xfId="265"/>
    <cellStyle name="Énfasis1 2 4" xfId="266"/>
    <cellStyle name="Énfasis1 3" xfId="267"/>
    <cellStyle name="Énfasis1 3 2" xfId="268"/>
    <cellStyle name="Énfasis2" xfId="2974" builtinId="33" customBuiltin="1"/>
    <cellStyle name="Énfasis2 2" xfId="269"/>
    <cellStyle name="Énfasis2 2 2" xfId="270"/>
    <cellStyle name="Énfasis2 2 2 2" xfId="271"/>
    <cellStyle name="Énfasis2 2 3" xfId="272"/>
    <cellStyle name="Énfasis2 2 3 2" xfId="273"/>
    <cellStyle name="Énfasis2 2 4" xfId="274"/>
    <cellStyle name="Énfasis2 3" xfId="275"/>
    <cellStyle name="Énfasis2 3 2" xfId="276"/>
    <cellStyle name="Énfasis3" xfId="2978" builtinId="37" customBuiltin="1"/>
    <cellStyle name="Énfasis3 2" xfId="277"/>
    <cellStyle name="Énfasis3 2 2" xfId="278"/>
    <cellStyle name="Énfasis3 2 2 2" xfId="279"/>
    <cellStyle name="Énfasis3 2 3" xfId="280"/>
    <cellStyle name="Énfasis3 2 3 2" xfId="281"/>
    <cellStyle name="Énfasis3 2 4" xfId="282"/>
    <cellStyle name="Énfasis3 3" xfId="283"/>
    <cellStyle name="Énfasis3 3 2" xfId="284"/>
    <cellStyle name="Énfasis4" xfId="2982" builtinId="41" customBuiltin="1"/>
    <cellStyle name="Énfasis4 2" xfId="285"/>
    <cellStyle name="Énfasis4 2 2" xfId="286"/>
    <cellStyle name="Énfasis4 2 2 2" xfId="287"/>
    <cellStyle name="Énfasis4 2 3" xfId="288"/>
    <cellStyle name="Énfasis4 2 3 2" xfId="289"/>
    <cellStyle name="Énfasis4 2 4" xfId="290"/>
    <cellStyle name="Énfasis4 3" xfId="291"/>
    <cellStyle name="Énfasis4 3 2" xfId="292"/>
    <cellStyle name="Énfasis5" xfId="2986" builtinId="45" customBuiltin="1"/>
    <cellStyle name="Énfasis5 2" xfId="293"/>
    <cellStyle name="Énfasis5 2 2" xfId="294"/>
    <cellStyle name="Énfasis5 2 2 2" xfId="295"/>
    <cellStyle name="Énfasis5 2 3" xfId="296"/>
    <cellStyle name="Énfasis5 2 3 2" xfId="297"/>
    <cellStyle name="Énfasis5 2 4" xfId="298"/>
    <cellStyle name="Énfasis5 3" xfId="299"/>
    <cellStyle name="Énfasis5 3 2" xfId="300"/>
    <cellStyle name="Énfasis6" xfId="2990" builtinId="49" customBuiltin="1"/>
    <cellStyle name="Énfasis6 2" xfId="301"/>
    <cellStyle name="Énfasis6 2 2" xfId="302"/>
    <cellStyle name="Énfasis6 2 2 2" xfId="303"/>
    <cellStyle name="Énfasis6 2 3" xfId="304"/>
    <cellStyle name="Énfasis6 2 3 2" xfId="305"/>
    <cellStyle name="Énfasis6 2 4" xfId="306"/>
    <cellStyle name="Énfasis6 3" xfId="307"/>
    <cellStyle name="Énfasis6 3 2" xfId="308"/>
    <cellStyle name="Entrada" xfId="2961" builtinId="20" customBuiltin="1"/>
    <cellStyle name="Entrada 2" xfId="309"/>
    <cellStyle name="Entrada 2 2" xfId="310"/>
    <cellStyle name="Entrada 2 2 2" xfId="311"/>
    <cellStyle name="Entrada 2 3" xfId="312"/>
    <cellStyle name="Entrada 2 3 2" xfId="313"/>
    <cellStyle name="Entrada 2 4" xfId="314"/>
    <cellStyle name="Entrada 3" xfId="315"/>
    <cellStyle name="Entrada 3 2" xfId="316"/>
    <cellStyle name="Euro" xfId="317"/>
    <cellStyle name="Euro 2" xfId="318"/>
    <cellStyle name="Hipervínculo" xfId="1" builtinId="8"/>
    <cellStyle name="Hipervínculo 2" xfId="319"/>
    <cellStyle name="Hipervínculo 2 2" xfId="320"/>
    <cellStyle name="Hipervínculo 2 3" xfId="321"/>
    <cellStyle name="Hipervínculo 2 4" xfId="322"/>
    <cellStyle name="Hipervínculo 3" xfId="323"/>
    <cellStyle name="Hipervínculo 3 2" xfId="324"/>
    <cellStyle name="Hipervínculo 3 3" xfId="325"/>
    <cellStyle name="Incorrecto" xfId="2959" builtinId="27" customBuiltin="1"/>
    <cellStyle name="Incorrecto 2" xfId="326"/>
    <cellStyle name="Incorrecto 2 2" xfId="327"/>
    <cellStyle name="Incorrecto 2 2 2" xfId="328"/>
    <cellStyle name="Incorrecto 2 3" xfId="329"/>
    <cellStyle name="Incorrecto 2 3 2" xfId="330"/>
    <cellStyle name="Incorrecto 2 4" xfId="331"/>
    <cellStyle name="Incorrecto 3" xfId="332"/>
    <cellStyle name="Incorrecto 3 2" xfId="333"/>
    <cellStyle name="Millares 10" xfId="335"/>
    <cellStyle name="Millares 11" xfId="336"/>
    <cellStyle name="Millares 12" xfId="337"/>
    <cellStyle name="Millares 13" xfId="338"/>
    <cellStyle name="Millares 14" xfId="339"/>
    <cellStyle name="Millares 14 2" xfId="340"/>
    <cellStyle name="Millares 14 2 2" xfId="341"/>
    <cellStyle name="Millares 14 2 2 2" xfId="342"/>
    <cellStyle name="Millares 14 2 3" xfId="343"/>
    <cellStyle name="Millares 14 2 3 2" xfId="344"/>
    <cellStyle name="Millares 14 2 4" xfId="345"/>
    <cellStyle name="Millares 14 3" xfId="346"/>
    <cellStyle name="Millares 14 3 2" xfId="347"/>
    <cellStyle name="Millares 14 4" xfId="348"/>
    <cellStyle name="Millares 14 4 2" xfId="349"/>
    <cellStyle name="Millares 14 5" xfId="350"/>
    <cellStyle name="Millares 15" xfId="351"/>
    <cellStyle name="Millares 15 2" xfId="352"/>
    <cellStyle name="Millares 15 2 2" xfId="353"/>
    <cellStyle name="Millares 15 3" xfId="354"/>
    <cellStyle name="Millares 15 4" xfId="355"/>
    <cellStyle name="Millares 15 4 2" xfId="356"/>
    <cellStyle name="Millares 15 5" xfId="357"/>
    <cellStyle name="Millares 16" xfId="358"/>
    <cellStyle name="Millares 16 2" xfId="359"/>
    <cellStyle name="Millares 16 2 2" xfId="360"/>
    <cellStyle name="Millares 16 3" xfId="361"/>
    <cellStyle name="Millares 17" xfId="362"/>
    <cellStyle name="Millares 17 2" xfId="363"/>
    <cellStyle name="Millares 18" xfId="364"/>
    <cellStyle name="Millares 18 2" xfId="2639"/>
    <cellStyle name="Millares 18 3" xfId="2928"/>
    <cellStyle name="Millares 18 4" xfId="2623"/>
    <cellStyle name="Millares 18 5" xfId="2938"/>
    <cellStyle name="Millares 18 6" xfId="2613"/>
    <cellStyle name="Millares 19" xfId="365"/>
    <cellStyle name="Millares 19 2" xfId="2640"/>
    <cellStyle name="Millares 19 3" xfId="2927"/>
    <cellStyle name="Millares 19 4" xfId="2624"/>
    <cellStyle name="Millares 19 5" xfId="2937"/>
    <cellStyle name="Millares 19 6" xfId="2614"/>
    <cellStyle name="Millares 2" xfId="366"/>
    <cellStyle name="Millares 2 10" xfId="367"/>
    <cellStyle name="Millares 2 10 2" xfId="368"/>
    <cellStyle name="Millares 2 11" xfId="369"/>
    <cellStyle name="Millares 2 11 2" xfId="2641"/>
    <cellStyle name="Millares 2 11 3" xfId="2926"/>
    <cellStyle name="Millares 2 11 4" xfId="2625"/>
    <cellStyle name="Millares 2 11 5" xfId="2936"/>
    <cellStyle name="Millares 2 11 6" xfId="2615"/>
    <cellStyle name="Millares 2 2" xfId="370"/>
    <cellStyle name="Millares 2 2 2" xfId="371"/>
    <cellStyle name="Millares 2 2 2 10" xfId="2940"/>
    <cellStyle name="Millares 2 2 2 10 2" xfId="2997"/>
    <cellStyle name="Millares 2 2 2 2" xfId="372"/>
    <cellStyle name="Millares 2 2 2 3" xfId="373"/>
    <cellStyle name="Millares 2 2 2 3 2" xfId="374"/>
    <cellStyle name="Millares 2 2 2 3 2 2" xfId="375"/>
    <cellStyle name="Millares 2 2 2 3 2 2 2" xfId="376"/>
    <cellStyle name="Millares 2 2 2 3 2 3" xfId="377"/>
    <cellStyle name="Millares 2 2 2 3 3" xfId="378"/>
    <cellStyle name="Millares 2 2 2 3 3 2" xfId="379"/>
    <cellStyle name="Millares 2 2 2 3 4" xfId="380"/>
    <cellStyle name="Millares 2 2 2 3 4 2" xfId="381"/>
    <cellStyle name="Millares 2 2 2 3 5" xfId="382"/>
    <cellStyle name="Millares 2 2 2 3 5 2" xfId="2643"/>
    <cellStyle name="Millares 2 2 2 3 5 3" xfId="2924"/>
    <cellStyle name="Millares 2 2 2 3 5 4" xfId="2627"/>
    <cellStyle name="Millares 2 2 2 3 5 5" xfId="2934"/>
    <cellStyle name="Millares 2 2 2 3 5 6" xfId="2617"/>
    <cellStyle name="Millares 2 2 2 3 6" xfId="383"/>
    <cellStyle name="Millares 2 2 2 3 6 2" xfId="2644"/>
    <cellStyle name="Millares 2 2 2 3 6 3" xfId="2923"/>
    <cellStyle name="Millares 2 2 2 3 6 4" xfId="2628"/>
    <cellStyle name="Millares 2 2 2 3 6 5" xfId="2933"/>
    <cellStyle name="Millares 2 2 2 3 6 6" xfId="2618"/>
    <cellStyle name="Millares 2 2 2 4" xfId="384"/>
    <cellStyle name="Millares 2 2 2 5" xfId="2642"/>
    <cellStyle name="Millares 2 2 2 5 2" xfId="2947"/>
    <cellStyle name="Millares 2 2 2 5 2 2" xfId="3004"/>
    <cellStyle name="Millares 2 2 2 6" xfId="2925"/>
    <cellStyle name="Millares 2 2 2 6 2" xfId="2950"/>
    <cellStyle name="Millares 2 2 2 6 2 2" xfId="3007"/>
    <cellStyle name="Millares 2 2 2 7" xfId="2626"/>
    <cellStyle name="Millares 2 2 2 7 2" xfId="2945"/>
    <cellStyle name="Millares 2 2 2 7 2 2" xfId="3002"/>
    <cellStyle name="Millares 2 2 2 8" xfId="2935"/>
    <cellStyle name="Millares 2 2 2 8 2" xfId="2952"/>
    <cellStyle name="Millares 2 2 2 8 2 2" xfId="3009"/>
    <cellStyle name="Millares 2 2 2 9" xfId="2616"/>
    <cellStyle name="Millares 2 2 2 9 2" xfId="2943"/>
    <cellStyle name="Millares 2 2 2 9 2 2" xfId="3000"/>
    <cellStyle name="Millares 2 2 3" xfId="385"/>
    <cellStyle name="Millares 2 2 3 2" xfId="386"/>
    <cellStyle name="Millares 2 2 3 3" xfId="387"/>
    <cellStyle name="Millares 2 2 4" xfId="388"/>
    <cellStyle name="Millares 2 2 4 2" xfId="389"/>
    <cellStyle name="Millares 2 2 4 2 2" xfId="390"/>
    <cellStyle name="Millares 2 2 4 3" xfId="391"/>
    <cellStyle name="Millares 2 2 4 3 2" xfId="2647"/>
    <cellStyle name="Millares 2 2 4 3 3" xfId="2921"/>
    <cellStyle name="Millares 2 2 4 3 4" xfId="2630"/>
    <cellStyle name="Millares 2 2 4 3 5" xfId="2932"/>
    <cellStyle name="Millares 2 2 4 3 6" xfId="2619"/>
    <cellStyle name="Millares 2 2 4 4" xfId="392"/>
    <cellStyle name="Millares 2 2 4 4 2" xfId="2648"/>
    <cellStyle name="Millares 2 2 4 4 3" xfId="2920"/>
    <cellStyle name="Millares 2 2 4 4 4" xfId="2631"/>
    <cellStyle name="Millares 2 2 4 4 5" xfId="2931"/>
    <cellStyle name="Millares 2 2 4 4 6" xfId="2620"/>
    <cellStyle name="Millares 2 2 5" xfId="393"/>
    <cellStyle name="Millares 2 2 5 2" xfId="394"/>
    <cellStyle name="Millares 2 2 5 2 2" xfId="395"/>
    <cellStyle name="Millares 2 2 5 3" xfId="396"/>
    <cellStyle name="Millares 2 2 5 3 2" xfId="397"/>
    <cellStyle name="Millares 2 2 6" xfId="398"/>
    <cellStyle name="Millares 2 3" xfId="399"/>
    <cellStyle name="Millares 2 3 10" xfId="2634"/>
    <cellStyle name="Millares 2 3 10 2" xfId="2946"/>
    <cellStyle name="Millares 2 3 10 2 2" xfId="3003"/>
    <cellStyle name="Millares 2 3 11" xfId="2930"/>
    <cellStyle name="Millares 2 3 11 2" xfId="2951"/>
    <cellStyle name="Millares 2 3 11 2 2" xfId="3008"/>
    <cellStyle name="Millares 2 3 12" xfId="2621"/>
    <cellStyle name="Millares 2 3 12 2" xfId="2944"/>
    <cellStyle name="Millares 2 3 12 2 2" xfId="3001"/>
    <cellStyle name="Millares 2 3 13" xfId="2941"/>
    <cellStyle name="Millares 2 3 13 2" xfId="2998"/>
    <cellStyle name="Millares 2 3 2" xfId="400"/>
    <cellStyle name="Millares 2 3 2 2" xfId="401"/>
    <cellStyle name="Millares 2 3 2 3" xfId="402"/>
    <cellStyle name="Millares 2 3 3" xfId="403"/>
    <cellStyle name="Millares 2 3 3 2" xfId="404"/>
    <cellStyle name="Millares 2 3 3 2 2" xfId="405"/>
    <cellStyle name="Millares 2 3 3 2 2 2" xfId="406"/>
    <cellStyle name="Millares 2 3 3 3" xfId="407"/>
    <cellStyle name="Millares 2 3 3 4" xfId="408"/>
    <cellStyle name="Millares 2 3 3 4 2" xfId="409"/>
    <cellStyle name="Millares 2 3 4" xfId="410"/>
    <cellStyle name="Millares 2 3 4 2" xfId="411"/>
    <cellStyle name="Millares 2 3 4 3" xfId="412"/>
    <cellStyle name="Millares 2 3 5" xfId="413"/>
    <cellStyle name="Millares 2 3 6" xfId="414"/>
    <cellStyle name="Millares 2 3 7" xfId="415"/>
    <cellStyle name="Millares 2 3 8" xfId="2650"/>
    <cellStyle name="Millares 2 3 8 2" xfId="2948"/>
    <cellStyle name="Millares 2 3 8 2 2" xfId="3005"/>
    <cellStyle name="Millares 2 3 9" xfId="2918"/>
    <cellStyle name="Millares 2 3 9 2" xfId="2949"/>
    <cellStyle name="Millares 2 3 9 2 2" xfId="3006"/>
    <cellStyle name="Millares 2 4" xfId="416"/>
    <cellStyle name="Millares 2 4 10" xfId="2929"/>
    <cellStyle name="Millares 2 4 11" xfId="2622"/>
    <cellStyle name="Millares 2 4 2" xfId="417"/>
    <cellStyle name="Millares 2 4 2 2" xfId="418"/>
    <cellStyle name="Millares 2 4 2 2 2" xfId="419"/>
    <cellStyle name="Millares 2 4 2 3" xfId="420"/>
    <cellStyle name="Millares 2 4 2 3 2" xfId="421"/>
    <cellStyle name="Millares 2 4 2 4" xfId="422"/>
    <cellStyle name="Millares 2 4 2 4 2" xfId="423"/>
    <cellStyle name="Millares 2 4 3" xfId="424"/>
    <cellStyle name="Millares 2 4 3 2" xfId="425"/>
    <cellStyle name="Millares 2 4 3 2 2" xfId="426"/>
    <cellStyle name="Millares 2 4 4" xfId="427"/>
    <cellStyle name="Millares 2 4 4 2" xfId="428"/>
    <cellStyle name="Millares 2 4 4 2 2" xfId="429"/>
    <cellStyle name="Millares 2 4 5" xfId="430"/>
    <cellStyle name="Millares 2 4 6" xfId="431"/>
    <cellStyle name="Millares 2 4 6 2" xfId="432"/>
    <cellStyle name="Millares 2 4 7" xfId="2655"/>
    <cellStyle name="Millares 2 4 8" xfId="2914"/>
    <cellStyle name="Millares 2 4 9" xfId="2638"/>
    <cellStyle name="Millares 2 5" xfId="433"/>
    <cellStyle name="Millares 2 5 2" xfId="434"/>
    <cellStyle name="Millares 2 5 3" xfId="435"/>
    <cellStyle name="Millares 2 6" xfId="436"/>
    <cellStyle name="Millares 2 6 2" xfId="437"/>
    <cellStyle name="Millares 2 6 2 2" xfId="438"/>
    <cellStyle name="Millares 2 6 2 2 2" xfId="439"/>
    <cellStyle name="Millares 2 6 2 3" xfId="440"/>
    <cellStyle name="Millares 2 6 2 3 2" xfId="441"/>
    <cellStyle name="Millares 2 6 3" xfId="442"/>
    <cellStyle name="Millares 2 6 3 2" xfId="443"/>
    <cellStyle name="Millares 2 6 4" xfId="444"/>
    <cellStyle name="Millares 2 6 4 2" xfId="445"/>
    <cellStyle name="Millares 2 6 5" xfId="446"/>
    <cellStyle name="Millares 2 6 5 2" xfId="2660"/>
    <cellStyle name="Millares 2 6 5 3" xfId="2913"/>
    <cellStyle name="Millares 2 6 5 4" xfId="2645"/>
    <cellStyle name="Millares 2 6 5 5" xfId="2922"/>
    <cellStyle name="Millares 2 6 5 6" xfId="2629"/>
    <cellStyle name="Millares 2 6 6" xfId="447"/>
    <cellStyle name="Millares 2 6 6 2" xfId="2661"/>
    <cellStyle name="Millares 2 6 6 3" xfId="2912"/>
    <cellStyle name="Millares 2 6 6 4" xfId="2646"/>
    <cellStyle name="Millares 2 6 6 5" xfId="2919"/>
    <cellStyle name="Millares 2 6 6 6" xfId="2632"/>
    <cellStyle name="Millares 2 7" xfId="448"/>
    <cellStyle name="Millares 2 7 2" xfId="449"/>
    <cellStyle name="Millares 2 7 2 2" xfId="450"/>
    <cellStyle name="Millares 2 7 2 2 2" xfId="451"/>
    <cellStyle name="Millares 2 7 3" xfId="452"/>
    <cellStyle name="Millares 2 7 4" xfId="453"/>
    <cellStyle name="Millares 2 7 4 2" xfId="2662"/>
    <cellStyle name="Millares 2 7 4 3" xfId="2911"/>
    <cellStyle name="Millares 2 7 4 4" xfId="2649"/>
    <cellStyle name="Millares 2 7 4 5" xfId="2917"/>
    <cellStyle name="Millares 2 7 4 6" xfId="2635"/>
    <cellStyle name="Millares 2 7 5" xfId="454"/>
    <cellStyle name="Millares 2 7 6" xfId="455"/>
    <cellStyle name="Millares 2 7 6 2" xfId="2663"/>
    <cellStyle name="Millares 2 7 6 3" xfId="2910"/>
    <cellStyle name="Millares 2 7 6 4" xfId="2651"/>
    <cellStyle name="Millares 2 7 6 5" xfId="2916"/>
    <cellStyle name="Millares 2 7 6 6" xfId="2636"/>
    <cellStyle name="Millares 2 8" xfId="456"/>
    <cellStyle name="Millares 2 8 2" xfId="457"/>
    <cellStyle name="Millares 2 8 2 2" xfId="458"/>
    <cellStyle name="Millares 2 8 3" xfId="459"/>
    <cellStyle name="Millares 2 8 3 2" xfId="460"/>
    <cellStyle name="Millares 2 9" xfId="461"/>
    <cellStyle name="Millares 2 9 2" xfId="462"/>
    <cellStyle name="Millares 20" xfId="463"/>
    <cellStyle name="Millares 20 2" xfId="2664"/>
    <cellStyle name="Millares 20 3" xfId="2909"/>
    <cellStyle name="Millares 20 4" xfId="2652"/>
    <cellStyle name="Millares 20 5" xfId="2915"/>
    <cellStyle name="Millares 20 6" xfId="2637"/>
    <cellStyle name="Millares 21" xfId="464"/>
    <cellStyle name="Millares 21 2" xfId="2942"/>
    <cellStyle name="Millares 21 2 2" xfId="2999"/>
    <cellStyle name="Millares 21 3" xfId="2995"/>
    <cellStyle name="Millares 22" xfId="465"/>
    <cellStyle name="Millares 23" xfId="2612"/>
    <cellStyle name="Millares 24" xfId="2633"/>
    <cellStyle name="Millares 25" xfId="334"/>
    <cellStyle name="Millares 26" xfId="2"/>
    <cellStyle name="Millares 3" xfId="466"/>
    <cellStyle name="Millares 3 2" xfId="467"/>
    <cellStyle name="Millares 3 2 2" xfId="468"/>
    <cellStyle name="Millares 3 2 2 2" xfId="469"/>
    <cellStyle name="Millares 3 2 2 3" xfId="470"/>
    <cellStyle name="Millares 3 2 3" xfId="471"/>
    <cellStyle name="Millares 3 2 3 2" xfId="472"/>
    <cellStyle name="Millares 3 2 3 3" xfId="473"/>
    <cellStyle name="Millares 3 2 4" xfId="474"/>
    <cellStyle name="Millares 3 2 4 2" xfId="475"/>
    <cellStyle name="Millares 3 2 5" xfId="476"/>
    <cellStyle name="Millares 3 2 6" xfId="477"/>
    <cellStyle name="Millares 3 3" xfId="478"/>
    <cellStyle name="Millares 3 3 2" xfId="479"/>
    <cellStyle name="Millares 3 3 2 2" xfId="480"/>
    <cellStyle name="Millares 3 3 2 3" xfId="481"/>
    <cellStyle name="Millares 3 3 3" xfId="482"/>
    <cellStyle name="Millares 3 3 3 2" xfId="483"/>
    <cellStyle name="Millares 3 3 3 2 2" xfId="484"/>
    <cellStyle name="Millares 3 3 3 2 2 2" xfId="485"/>
    <cellStyle name="Millares 3 3 3 3" xfId="486"/>
    <cellStyle name="Millares 3 3 3 3 2" xfId="487"/>
    <cellStyle name="Millares 3 3 3 3 2 2" xfId="488"/>
    <cellStyle name="Millares 3 3 3 4" xfId="489"/>
    <cellStyle name="Millares 3 3 3 4 2" xfId="490"/>
    <cellStyle name="Millares 3 3 4" xfId="491"/>
    <cellStyle name="Millares 3 3 4 2" xfId="492"/>
    <cellStyle name="Millares 3 3 4 3" xfId="493"/>
    <cellStyle name="Millares 3 3 4 3 2" xfId="494"/>
    <cellStyle name="Millares 3 3 5" xfId="495"/>
    <cellStyle name="Millares 3 3 5 2" xfId="496"/>
    <cellStyle name="Millares 3 3 5 2 2" xfId="497"/>
    <cellStyle name="Millares 3 3 6" xfId="498"/>
    <cellStyle name="Millares 3 3 7" xfId="499"/>
    <cellStyle name="Millares 3 3 7 2" xfId="500"/>
    <cellStyle name="Millares 3 4" xfId="501"/>
    <cellStyle name="Millares 3 4 2" xfId="502"/>
    <cellStyle name="Millares 3 4 3" xfId="503"/>
    <cellStyle name="Millares 3 4 4" xfId="504"/>
    <cellStyle name="Millares 3 5" xfId="505"/>
    <cellStyle name="Millares 3 5 2" xfId="506"/>
    <cellStyle name="Millares 3 5 2 2" xfId="507"/>
    <cellStyle name="Millares 3 5 2 2 2" xfId="508"/>
    <cellStyle name="Millares 3 5 2 3" xfId="509"/>
    <cellStyle name="Millares 3 5 2 3 2" xfId="510"/>
    <cellStyle name="Millares 3 5 3" xfId="511"/>
    <cellStyle name="Millares 3 5 3 2" xfId="512"/>
    <cellStyle name="Millares 3 5 3 2 2" xfId="513"/>
    <cellStyle name="Millares 3 5 4" xfId="514"/>
    <cellStyle name="Millares 3 5 4 2" xfId="515"/>
    <cellStyle name="Millares 3 5 5" xfId="516"/>
    <cellStyle name="Millares 3 5 5 2" xfId="2674"/>
    <cellStyle name="Millares 3 5 5 3" xfId="2902"/>
    <cellStyle name="Millares 3 5 5 4" xfId="2665"/>
    <cellStyle name="Millares 3 5 5 5" xfId="2908"/>
    <cellStyle name="Millares 3 5 5 6" xfId="2653"/>
    <cellStyle name="Millares 3 5 6" xfId="517"/>
    <cellStyle name="Millares 3 5 6 2" xfId="2675"/>
    <cellStyle name="Millares 3 5 6 3" xfId="2901"/>
    <cellStyle name="Millares 3 5 6 4" xfId="2666"/>
    <cellStyle name="Millares 3 5 6 5" xfId="2907"/>
    <cellStyle name="Millares 3 5 6 6" xfId="2654"/>
    <cellStyle name="Millares 3 6" xfId="518"/>
    <cellStyle name="Millares 3 6 2" xfId="519"/>
    <cellStyle name="Millares 3 6 2 2" xfId="520"/>
    <cellStyle name="Millares 3 6 2 2 2" xfId="2677"/>
    <cellStyle name="Millares 3 6 2 2 3" xfId="2900"/>
    <cellStyle name="Millares 3 6 2 2 4" xfId="2667"/>
    <cellStyle name="Millares 3 6 2 2 5" xfId="2906"/>
    <cellStyle name="Millares 3 6 2 2 6" xfId="2656"/>
    <cellStyle name="Millares 3 6 3" xfId="521"/>
    <cellStyle name="Millares 3 6 4" xfId="522"/>
    <cellStyle name="Millares 3 6 4 2" xfId="2678"/>
    <cellStyle name="Millares 3 6 4 3" xfId="2899"/>
    <cellStyle name="Millares 3 6 4 4" xfId="2668"/>
    <cellStyle name="Millares 3 6 4 5" xfId="2905"/>
    <cellStyle name="Millares 3 6 4 6" xfId="2657"/>
    <cellStyle name="Millares 3 7" xfId="523"/>
    <cellStyle name="Millares 3 7 2" xfId="524"/>
    <cellStyle name="Millares 3 7 2 2" xfId="525"/>
    <cellStyle name="Millares 3 7 2 2 2" xfId="526"/>
    <cellStyle name="Millares 3 7 3" xfId="527"/>
    <cellStyle name="Millares 3 7 3 2" xfId="528"/>
    <cellStyle name="Millares 3 8" xfId="529"/>
    <cellStyle name="Millares 3 9" xfId="530"/>
    <cellStyle name="Millares 4" xfId="531"/>
    <cellStyle name="Millares 4 10" xfId="532"/>
    <cellStyle name="Millares 4 2" xfId="533"/>
    <cellStyle name="Millares 4 2 2" xfId="534"/>
    <cellStyle name="Millares 4 2 2 2" xfId="535"/>
    <cellStyle name="Millares 4 2 2 2 2" xfId="536"/>
    <cellStyle name="Millares 4 2 2 2 2 2" xfId="537"/>
    <cellStyle name="Millares 4 2 2 2 3" xfId="538"/>
    <cellStyle name="Millares 4 2 2 2 3 2" xfId="539"/>
    <cellStyle name="Millares 4 2 2 3" xfId="540"/>
    <cellStyle name="Millares 4 2 2 3 2" xfId="541"/>
    <cellStyle name="Millares 4 2 2 3 2 2" xfId="542"/>
    <cellStyle name="Millares 4 2 2 4" xfId="543"/>
    <cellStyle name="Millares 4 2 2 4 2" xfId="544"/>
    <cellStyle name="Millares 4 2 2 5" xfId="545"/>
    <cellStyle name="Millares 4 2 2 5 2" xfId="2688"/>
    <cellStyle name="Millares 4 2 2 5 3" xfId="2898"/>
    <cellStyle name="Millares 4 2 2 5 4" xfId="2669"/>
    <cellStyle name="Millares 4 2 2 5 5" xfId="2904"/>
    <cellStyle name="Millares 4 2 2 5 6" xfId="2658"/>
    <cellStyle name="Millares 4 2 2 6" xfId="546"/>
    <cellStyle name="Millares 4 2 2 6 2" xfId="2689"/>
    <cellStyle name="Millares 4 2 2 6 3" xfId="2897"/>
    <cellStyle name="Millares 4 2 2 6 4" xfId="2670"/>
    <cellStyle name="Millares 4 2 2 6 5" xfId="2903"/>
    <cellStyle name="Millares 4 2 2 6 6" xfId="2659"/>
    <cellStyle name="Millares 4 2 3" xfId="547"/>
    <cellStyle name="Millares 4 2 3 2" xfId="548"/>
    <cellStyle name="Millares 4 2 3 2 2" xfId="549"/>
    <cellStyle name="Millares 4 2 3 2 2 2" xfId="550"/>
    <cellStyle name="Millares 4 2 3 3" xfId="551"/>
    <cellStyle name="Millares 4 2 3 3 2" xfId="552"/>
    <cellStyle name="Millares 4 2 3 3 2 2" xfId="553"/>
    <cellStyle name="Millares 4 2 3 4" xfId="554"/>
    <cellStyle name="Millares 4 2 3 4 2" xfId="555"/>
    <cellStyle name="Millares 4 2 4" xfId="556"/>
    <cellStyle name="Millares 4 2 4 2" xfId="557"/>
    <cellStyle name="Millares 4 2 4 3" xfId="558"/>
    <cellStyle name="Millares 4 2 4 3 2" xfId="559"/>
    <cellStyle name="Millares 4 2 5" xfId="560"/>
    <cellStyle name="Millares 4 2 5 2" xfId="561"/>
    <cellStyle name="Millares 4 2 5 2 2" xfId="562"/>
    <cellStyle name="Millares 4 2 6" xfId="563"/>
    <cellStyle name="Millares 4 2 7" xfId="564"/>
    <cellStyle name="Millares 4 2 7 2" xfId="565"/>
    <cellStyle name="Millares 4 3" xfId="566"/>
    <cellStyle name="Millares 4 3 2" xfId="567"/>
    <cellStyle name="Millares 4 3 2 2" xfId="568"/>
    <cellStyle name="Millares 4 3 2 3" xfId="569"/>
    <cellStyle name="Millares 4 3 2 4" xfId="570"/>
    <cellStyle name="Millares 4 3 3" xfId="571"/>
    <cellStyle name="Millares 4 3 3 2" xfId="572"/>
    <cellStyle name="Millares 4 3 3 3" xfId="573"/>
    <cellStyle name="Millares 4 3 4" xfId="574"/>
    <cellStyle name="Millares 4 3 4 2" xfId="575"/>
    <cellStyle name="Millares 4 3 5" xfId="576"/>
    <cellStyle name="Millares 4 3 6" xfId="577"/>
    <cellStyle name="Millares 4 4" xfId="578"/>
    <cellStyle name="Millares 4 4 2" xfId="579"/>
    <cellStyle name="Millares 4 4 2 2" xfId="580"/>
    <cellStyle name="Millares 4 4 3" xfId="581"/>
    <cellStyle name="Millares 4 4 4" xfId="582"/>
    <cellStyle name="Millares 4 4 5" xfId="583"/>
    <cellStyle name="Millares 4 5" xfId="584"/>
    <cellStyle name="Millares 4 5 2" xfId="585"/>
    <cellStyle name="Millares 4 5 2 2" xfId="586"/>
    <cellStyle name="Millares 4 5 3" xfId="587"/>
    <cellStyle name="Millares 4 5 4" xfId="588"/>
    <cellStyle name="Millares 4 6" xfId="589"/>
    <cellStyle name="Millares 4 6 2" xfId="590"/>
    <cellStyle name="Millares 4 6 3" xfId="591"/>
    <cellStyle name="Millares 4 7" xfId="592"/>
    <cellStyle name="Millares 4 7 2" xfId="593"/>
    <cellStyle name="Millares 4 7 2 2" xfId="594"/>
    <cellStyle name="Millares 4 7 2 2 2" xfId="595"/>
    <cellStyle name="Millares 4 7 3" xfId="596"/>
    <cellStyle name="Millares 4 7 3 2" xfId="597"/>
    <cellStyle name="Millares 4 8" xfId="598"/>
    <cellStyle name="Millares 4 9" xfId="599"/>
    <cellStyle name="Millares 5" xfId="600"/>
    <cellStyle name="Millares 5 10" xfId="2690"/>
    <cellStyle name="Millares 5 11" xfId="2896"/>
    <cellStyle name="Millares 5 12" xfId="2671"/>
    <cellStyle name="Millares 5 2" xfId="601"/>
    <cellStyle name="Millares 5 2 10" xfId="2672"/>
    <cellStyle name="Millares 5 2 2" xfId="602"/>
    <cellStyle name="Millares 5 2 2 2" xfId="603"/>
    <cellStyle name="Millares 5 2 2 2 2" xfId="604"/>
    <cellStyle name="Millares 5 2 2 3" xfId="605"/>
    <cellStyle name="Millares 5 2 2 3 2" xfId="606"/>
    <cellStyle name="Millares 5 2 2 4" xfId="607"/>
    <cellStyle name="Millares 5 2 2 4 2" xfId="608"/>
    <cellStyle name="Millares 5 2 2 5" xfId="2708"/>
    <cellStyle name="Millares 5 2 2 6" xfId="2881"/>
    <cellStyle name="Millares 5 2 2 7" xfId="2692"/>
    <cellStyle name="Millares 5 2 2 8" xfId="2894"/>
    <cellStyle name="Millares 5 2 2 9" xfId="2673"/>
    <cellStyle name="Millares 5 2 3" xfId="609"/>
    <cellStyle name="Millares 5 2 3 2" xfId="610"/>
    <cellStyle name="Millares 5 2 3 2 2" xfId="611"/>
    <cellStyle name="Millares 5 2 3 3" xfId="2711"/>
    <cellStyle name="Millares 5 2 3 4" xfId="2880"/>
    <cellStyle name="Millares 5 2 3 5" xfId="2693"/>
    <cellStyle name="Millares 5 2 3 6" xfId="2893"/>
    <cellStyle name="Millares 5 2 3 7" xfId="2676"/>
    <cellStyle name="Millares 5 2 4" xfId="612"/>
    <cellStyle name="Millares 5 2 4 2" xfId="613"/>
    <cellStyle name="Millares 5 2 5" xfId="614"/>
    <cellStyle name="Millares 5 2 5 2" xfId="615"/>
    <cellStyle name="Millares 5 2 6" xfId="2707"/>
    <cellStyle name="Millares 5 2 7" xfId="2882"/>
    <cellStyle name="Millares 5 2 8" xfId="2691"/>
    <cellStyle name="Millares 5 2 9" xfId="2895"/>
    <cellStyle name="Millares 5 3" xfId="616"/>
    <cellStyle name="Millares 5 3 2" xfId="617"/>
    <cellStyle name="Millares 5 3 2 2" xfId="618"/>
    <cellStyle name="Millares 5 3 2 3" xfId="2714"/>
    <cellStyle name="Millares 5 3 2 4" xfId="2877"/>
    <cellStyle name="Millares 5 3 2 5" xfId="2696"/>
    <cellStyle name="Millares 5 3 2 6" xfId="2891"/>
    <cellStyle name="Millares 5 3 2 7" xfId="2680"/>
    <cellStyle name="Millares 5 3 3" xfId="619"/>
    <cellStyle name="Millares 5 3 3 2" xfId="2716"/>
    <cellStyle name="Millares 5 3 3 3" xfId="2876"/>
    <cellStyle name="Millares 5 3 3 4" xfId="2697"/>
    <cellStyle name="Millares 5 3 3 5" xfId="2890"/>
    <cellStyle name="Millares 5 3 3 6" xfId="2681"/>
    <cellStyle name="Millares 5 3 4" xfId="620"/>
    <cellStyle name="Millares 5 3 5" xfId="2713"/>
    <cellStyle name="Millares 5 3 6" xfId="2878"/>
    <cellStyle name="Millares 5 3 7" xfId="2695"/>
    <cellStyle name="Millares 5 3 8" xfId="2892"/>
    <cellStyle name="Millares 5 3 9" xfId="2679"/>
    <cellStyle name="Millares 5 4" xfId="621"/>
    <cellStyle name="Millares 5 4 10" xfId="2682"/>
    <cellStyle name="Millares 5 4 2" xfId="622"/>
    <cellStyle name="Millares 5 4 2 2" xfId="623"/>
    <cellStyle name="Millares 5 4 2 2 2" xfId="624"/>
    <cellStyle name="Millares 5 4 2 3" xfId="2718"/>
    <cellStyle name="Millares 5 4 2 4" xfId="2874"/>
    <cellStyle name="Millares 5 4 2 5" xfId="2699"/>
    <cellStyle name="Millares 5 4 2 6" xfId="2888"/>
    <cellStyle name="Millares 5 4 2 7" xfId="2683"/>
    <cellStyle name="Millares 5 4 3" xfId="625"/>
    <cellStyle name="Millares 5 4 3 2" xfId="2720"/>
    <cellStyle name="Millares 5 4 3 3" xfId="2873"/>
    <cellStyle name="Millares 5 4 3 4" xfId="2700"/>
    <cellStyle name="Millares 5 4 3 5" xfId="2887"/>
    <cellStyle name="Millares 5 4 3 6" xfId="2684"/>
    <cellStyle name="Millares 5 4 4" xfId="626"/>
    <cellStyle name="Millares 5 4 4 2" xfId="627"/>
    <cellStyle name="Millares 5 4 5" xfId="628"/>
    <cellStyle name="Millares 5 4 5 2" xfId="2721"/>
    <cellStyle name="Millares 5 4 5 3" xfId="2872"/>
    <cellStyle name="Millares 5 4 5 4" xfId="2701"/>
    <cellStyle name="Millares 5 4 5 5" xfId="2886"/>
    <cellStyle name="Millares 5 4 5 6" xfId="2685"/>
    <cellStyle name="Millares 5 4 6" xfId="2717"/>
    <cellStyle name="Millares 5 4 7" xfId="2875"/>
    <cellStyle name="Millares 5 4 8" xfId="2698"/>
    <cellStyle name="Millares 5 4 9" xfId="2889"/>
    <cellStyle name="Millares 5 5" xfId="629"/>
    <cellStyle name="Millares 5 5 2" xfId="2722"/>
    <cellStyle name="Millares 5 5 3" xfId="2871"/>
    <cellStyle name="Millares 5 5 4" xfId="2702"/>
    <cellStyle name="Millares 5 5 5" xfId="2885"/>
    <cellStyle name="Millares 5 5 6" xfId="2686"/>
    <cellStyle name="Millares 5 6" xfId="630"/>
    <cellStyle name="Millares 5 6 2" xfId="2723"/>
    <cellStyle name="Millares 5 6 3" xfId="2870"/>
    <cellStyle name="Millares 5 6 4" xfId="2703"/>
    <cellStyle name="Millares 5 6 5" xfId="2884"/>
    <cellStyle name="Millares 5 6 6" xfId="2687"/>
    <cellStyle name="Millares 5 7" xfId="631"/>
    <cellStyle name="Millares 5 8" xfId="2706"/>
    <cellStyle name="Millares 5 9" xfId="2883"/>
    <cellStyle name="Millares 6" xfId="632"/>
    <cellStyle name="Millares 6 2" xfId="633"/>
    <cellStyle name="Millares 6 2 2" xfId="634"/>
    <cellStyle name="Millares 6 2 2 2" xfId="635"/>
    <cellStyle name="Millares 6 2 2 2 2" xfId="636"/>
    <cellStyle name="Millares 6 2 2 3" xfId="637"/>
    <cellStyle name="Millares 6 2 2 3 2" xfId="638"/>
    <cellStyle name="Millares 6 2 2 4" xfId="639"/>
    <cellStyle name="Millares 6 2 3" xfId="640"/>
    <cellStyle name="Millares 6 2 3 2" xfId="641"/>
    <cellStyle name="Millares 6 2 4" xfId="642"/>
    <cellStyle name="Millares 6 2 4 2" xfId="643"/>
    <cellStyle name="Millares 6 2 5" xfId="644"/>
    <cellStyle name="Millares 6 2 5 2" xfId="645"/>
    <cellStyle name="Millares 6 3" xfId="646"/>
    <cellStyle name="Millares 6 3 2" xfId="647"/>
    <cellStyle name="Millares 6 3 2 2" xfId="648"/>
    <cellStyle name="Millares 6 3 3" xfId="649"/>
    <cellStyle name="Millares 6 3 3 2" xfId="2728"/>
    <cellStyle name="Millares 6 3 3 3" xfId="2865"/>
    <cellStyle name="Millares 6 3 3 4" xfId="2712"/>
    <cellStyle name="Millares 6 3 3 5" xfId="2879"/>
    <cellStyle name="Millares 6 3 3 6" xfId="2694"/>
    <cellStyle name="Millares 6 3 4" xfId="650"/>
    <cellStyle name="Millares 6 3 4 2" xfId="651"/>
    <cellStyle name="Millares 7" xfId="652"/>
    <cellStyle name="Millares 7 2" xfId="653"/>
    <cellStyle name="Millares 7 2 2" xfId="654"/>
    <cellStyle name="Millares 7 2 2 2" xfId="655"/>
    <cellStyle name="Millares 7 2 2 2 2" xfId="656"/>
    <cellStyle name="Millares 7 2 2 3" xfId="657"/>
    <cellStyle name="Millares 7 2 2 3 2" xfId="658"/>
    <cellStyle name="Millares 7 2 2 4" xfId="659"/>
    <cellStyle name="Millares 7 2 3" xfId="660"/>
    <cellStyle name="Millares 7 2 3 2" xfId="661"/>
    <cellStyle name="Millares 7 2 4" xfId="662"/>
    <cellStyle name="Millares 7 2 4 2" xfId="663"/>
    <cellStyle name="Millares 7 2 5" xfId="664"/>
    <cellStyle name="Millares 7 3" xfId="665"/>
    <cellStyle name="Millares 7 3 2" xfId="666"/>
    <cellStyle name="Millares 7 3 2 2" xfId="2732"/>
    <cellStyle name="Millares 7 3 2 3" xfId="2861"/>
    <cellStyle name="Millares 7 3 2 4" xfId="2725"/>
    <cellStyle name="Millares 7 3 2 5" xfId="2868"/>
    <cellStyle name="Millares 7 3 2 6" xfId="2705"/>
    <cellStyle name="Millares 7 3 3" xfId="667"/>
    <cellStyle name="Millares 7 3 4" xfId="2731"/>
    <cellStyle name="Millares 7 3 5" xfId="2862"/>
    <cellStyle name="Millares 7 3 6" xfId="2724"/>
    <cellStyle name="Millares 7 3 7" xfId="2869"/>
    <cellStyle name="Millares 7 3 8" xfId="2704"/>
    <cellStyle name="Millares 7 4" xfId="668"/>
    <cellStyle name="Millares 7 4 2" xfId="669"/>
    <cellStyle name="Millares 7 4 2 2" xfId="670"/>
    <cellStyle name="Millares 7 4 3" xfId="671"/>
    <cellStyle name="Millares 7 5" xfId="672"/>
    <cellStyle name="Millares 8" xfId="673"/>
    <cellStyle name="Millares 9" xfId="674"/>
    <cellStyle name="Moneda [0] 2" xfId="675"/>
    <cellStyle name="Moneda 10" xfId="676"/>
    <cellStyle name="Moneda 10 2" xfId="677"/>
    <cellStyle name="Moneda 10 2 2" xfId="2734"/>
    <cellStyle name="Moneda 10 2 3" xfId="2859"/>
    <cellStyle name="Moneda 10 2 4" xfId="2727"/>
    <cellStyle name="Moneda 10 2 5" xfId="2866"/>
    <cellStyle name="Moneda 10 2 6" xfId="2710"/>
    <cellStyle name="Moneda 10 3" xfId="678"/>
    <cellStyle name="Moneda 10 4" xfId="2733"/>
    <cellStyle name="Moneda 10 5" xfId="2860"/>
    <cellStyle name="Moneda 10 6" xfId="2726"/>
    <cellStyle name="Moneda 10 7" xfId="2867"/>
    <cellStyle name="Moneda 10 8" xfId="2709"/>
    <cellStyle name="Moneda 11" xfId="679"/>
    <cellStyle name="Moneda 11 2" xfId="680"/>
    <cellStyle name="Moneda 11 2 2" xfId="681"/>
    <cellStyle name="Moneda 11 3" xfId="682"/>
    <cellStyle name="Moneda 11 3 2" xfId="683"/>
    <cellStyle name="Moneda 12" xfId="684"/>
    <cellStyle name="Moneda 12 2" xfId="685"/>
    <cellStyle name="Moneda 12 3" xfId="2735"/>
    <cellStyle name="Moneda 12 4" xfId="2858"/>
    <cellStyle name="Moneda 12 5" xfId="2729"/>
    <cellStyle name="Moneda 12 6" xfId="2864"/>
    <cellStyle name="Moneda 12 7" xfId="2715"/>
    <cellStyle name="Moneda 13" xfId="686"/>
    <cellStyle name="Moneda 13 2" xfId="687"/>
    <cellStyle name="Moneda 13 3" xfId="2736"/>
    <cellStyle name="Moneda 13 4" xfId="2857"/>
    <cellStyle name="Moneda 13 5" xfId="2730"/>
    <cellStyle name="Moneda 13 6" xfId="2863"/>
    <cellStyle name="Moneda 13 7" xfId="2719"/>
    <cellStyle name="Moneda 14" xfId="688"/>
    <cellStyle name="Moneda 15" xfId="689"/>
    <cellStyle name="Moneda 16" xfId="690"/>
    <cellStyle name="Moneda 16 2" xfId="691"/>
    <cellStyle name="Moneda 17" xfId="692"/>
    <cellStyle name="Moneda 17 2" xfId="693"/>
    <cellStyle name="Moneda 18" xfId="694"/>
    <cellStyle name="Moneda 19" xfId="695"/>
    <cellStyle name="Moneda 19 2" xfId="696"/>
    <cellStyle name="Moneda 2" xfId="697"/>
    <cellStyle name="Moneda 2 10" xfId="698"/>
    <cellStyle name="Moneda 2 10 2" xfId="699"/>
    <cellStyle name="Moneda 2 2" xfId="700"/>
    <cellStyle name="Moneda 2 2 2" xfId="701"/>
    <cellStyle name="Moneda 2 2 2 2" xfId="702"/>
    <cellStyle name="Moneda 2 2 2 2 2" xfId="703"/>
    <cellStyle name="Moneda 2 2 2 2 2 2" xfId="704"/>
    <cellStyle name="Moneda 2 2 2 3" xfId="705"/>
    <cellStyle name="Moneda 2 2 2 3 2" xfId="706"/>
    <cellStyle name="Moneda 2 2 2 3 2 2" xfId="707"/>
    <cellStyle name="Moneda 2 2 2 4" xfId="708"/>
    <cellStyle name="Moneda 2 2 2 4 2" xfId="709"/>
    <cellStyle name="Moneda 2 2 3" xfId="710"/>
    <cellStyle name="Moneda 2 2 3 2" xfId="711"/>
    <cellStyle name="Moneda 2 2 3 2 2" xfId="712"/>
    <cellStyle name="Moneda 2 2 3 2 2 2" xfId="713"/>
    <cellStyle name="Moneda 2 2 3 3" xfId="714"/>
    <cellStyle name="Moneda 2 2 3 4" xfId="715"/>
    <cellStyle name="Moneda 2 2 3 4 2" xfId="716"/>
    <cellStyle name="Moneda 2 2 4" xfId="717"/>
    <cellStyle name="Moneda 2 2 4 2" xfId="718"/>
    <cellStyle name="Moneda 2 2 4 3" xfId="719"/>
    <cellStyle name="Moneda 2 2 4 3 2" xfId="720"/>
    <cellStyle name="Moneda 2 2 5" xfId="721"/>
    <cellStyle name="Moneda 2 2 5 2" xfId="722"/>
    <cellStyle name="Moneda 2 2 5 2 2" xfId="723"/>
    <cellStyle name="Moneda 2 2 6" xfId="724"/>
    <cellStyle name="Moneda 2 2 7" xfId="725"/>
    <cellStyle name="Moneda 2 2 7 2" xfId="726"/>
    <cellStyle name="Moneda 2 3" xfId="727"/>
    <cellStyle name="Moneda 2 3 2" xfId="728"/>
    <cellStyle name="Moneda 2 3 2 2" xfId="729"/>
    <cellStyle name="Moneda 2 3 2 3" xfId="730"/>
    <cellStyle name="Moneda 2 3 3" xfId="731"/>
    <cellStyle name="Moneda 2 3 3 2" xfId="732"/>
    <cellStyle name="Moneda 2 3 3 3" xfId="733"/>
    <cellStyle name="Moneda 2 3 4" xfId="734"/>
    <cellStyle name="Moneda 2 3 4 2" xfId="735"/>
    <cellStyle name="Moneda 2 3 5" xfId="736"/>
    <cellStyle name="Moneda 2 3 6" xfId="737"/>
    <cellStyle name="Moneda 2 4" xfId="738"/>
    <cellStyle name="Moneda 2 4 2" xfId="739"/>
    <cellStyle name="Moneda 2 4 2 2" xfId="740"/>
    <cellStyle name="Moneda 2 4 2 2 2" xfId="741"/>
    <cellStyle name="Moneda 2 4 3" xfId="742"/>
    <cellStyle name="Moneda 2 4 3 2" xfId="743"/>
    <cellStyle name="Moneda 2 4 3 2 2" xfId="744"/>
    <cellStyle name="Moneda 2 4 4" xfId="745"/>
    <cellStyle name="Moneda 2 4 5" xfId="746"/>
    <cellStyle name="Moneda 2 4 5 2" xfId="747"/>
    <cellStyle name="Moneda 2 5" xfId="748"/>
    <cellStyle name="Moneda 2 5 2" xfId="749"/>
    <cellStyle name="Moneda 2 5 2 2" xfId="750"/>
    <cellStyle name="Moneda 2 5 2 2 2" xfId="751"/>
    <cellStyle name="Moneda 2 5 3" xfId="752"/>
    <cellStyle name="Moneda 2 5 4" xfId="753"/>
    <cellStyle name="Moneda 2 5 4 2" xfId="754"/>
    <cellStyle name="Moneda 2 6" xfId="755"/>
    <cellStyle name="Moneda 2 6 2" xfId="756"/>
    <cellStyle name="Moneda 2 6 2 2" xfId="757"/>
    <cellStyle name="Moneda 2 6 2 2 2" xfId="758"/>
    <cellStyle name="Moneda 2 6 3" xfId="759"/>
    <cellStyle name="Moneda 2 6 3 2" xfId="760"/>
    <cellStyle name="Moneda 2 7" xfId="761"/>
    <cellStyle name="Moneda 2 7 2" xfId="762"/>
    <cellStyle name="Moneda 2 7 3" xfId="763"/>
    <cellStyle name="Moneda 2 7 3 2" xfId="764"/>
    <cellStyle name="Moneda 2 8" xfId="765"/>
    <cellStyle name="Moneda 2 8 2" xfId="766"/>
    <cellStyle name="Moneda 2 8 2 2" xfId="767"/>
    <cellStyle name="Moneda 2 9" xfId="768"/>
    <cellStyle name="Moneda 3" xfId="769"/>
    <cellStyle name="Moneda 3 2" xfId="770"/>
    <cellStyle name="Moneda 3 2 2" xfId="771"/>
    <cellStyle name="Moneda 3 2 2 2" xfId="772"/>
    <cellStyle name="Moneda 3 2 2 3" xfId="773"/>
    <cellStyle name="Moneda 3 2 3" xfId="774"/>
    <cellStyle name="Moneda 3 2 3 2" xfId="775"/>
    <cellStyle name="Moneda 3 2 3 3" xfId="776"/>
    <cellStyle name="Moneda 3 2 4" xfId="777"/>
    <cellStyle name="Moneda 3 2 4 2" xfId="778"/>
    <cellStyle name="Moneda 3 2 5" xfId="779"/>
    <cellStyle name="Moneda 3 2 6" xfId="780"/>
    <cellStyle name="Moneda 3 3" xfId="781"/>
    <cellStyle name="Moneda 3 3 2" xfId="782"/>
    <cellStyle name="Moneda 3 3 2 2" xfId="783"/>
    <cellStyle name="Moneda 3 3 2 3" xfId="784"/>
    <cellStyle name="Moneda 3 3 3" xfId="785"/>
    <cellStyle name="Moneda 3 3 3 2" xfId="786"/>
    <cellStyle name="Moneda 3 3 3 3" xfId="787"/>
    <cellStyle name="Moneda 3 3 4" xfId="788"/>
    <cellStyle name="Moneda 3 3 4 2" xfId="789"/>
    <cellStyle name="Moneda 3 3 5" xfId="790"/>
    <cellStyle name="Moneda 3 3 6" xfId="791"/>
    <cellStyle name="Moneda 3 4" xfId="792"/>
    <cellStyle name="Moneda 3 4 2" xfId="793"/>
    <cellStyle name="Moneda 3 4 3" xfId="794"/>
    <cellStyle name="Moneda 3 4 4" xfId="795"/>
    <cellStyle name="Moneda 3 5" xfId="796"/>
    <cellStyle name="Moneda 3 5 2" xfId="797"/>
    <cellStyle name="Moneda 3 5 3" xfId="798"/>
    <cellStyle name="Moneda 3 5 4" xfId="799"/>
    <cellStyle name="Moneda 3 6" xfId="800"/>
    <cellStyle name="Moneda 3 6 2" xfId="801"/>
    <cellStyle name="Moneda 3 7" xfId="802"/>
    <cellStyle name="Moneda 3 7 2" xfId="803"/>
    <cellStyle name="Moneda 3 8" xfId="804"/>
    <cellStyle name="Moneda 3 9" xfId="805"/>
    <cellStyle name="Moneda 4" xfId="806"/>
    <cellStyle name="Moneda 4 2" xfId="807"/>
    <cellStyle name="Moneda 4 2 2" xfId="808"/>
    <cellStyle name="Moneda 4 2 2 2" xfId="809"/>
    <cellStyle name="Moneda 4 2 2 3" xfId="810"/>
    <cellStyle name="Moneda 4 2 2 4" xfId="811"/>
    <cellStyle name="Moneda 4 2 3" xfId="812"/>
    <cellStyle name="Moneda 4 2 3 2" xfId="813"/>
    <cellStyle name="Moneda 4 2 3 3" xfId="814"/>
    <cellStyle name="Moneda 4 2 4" xfId="815"/>
    <cellStyle name="Moneda 4 2 4 2" xfId="816"/>
    <cellStyle name="Moneda 4 2 5" xfId="817"/>
    <cellStyle name="Moneda 4 2 6" xfId="818"/>
    <cellStyle name="Moneda 4 3" xfId="819"/>
    <cellStyle name="Moneda 4 3 2" xfId="820"/>
    <cellStyle name="Moneda 4 3 2 2" xfId="821"/>
    <cellStyle name="Moneda 4 3 2 3" xfId="822"/>
    <cellStyle name="Moneda 4 3 2 4" xfId="823"/>
    <cellStyle name="Moneda 4 3 3" xfId="824"/>
    <cellStyle name="Moneda 4 3 3 2" xfId="825"/>
    <cellStyle name="Moneda 4 3 3 3" xfId="826"/>
    <cellStyle name="Moneda 4 3 4" xfId="827"/>
    <cellStyle name="Moneda 4 3 4 2" xfId="828"/>
    <cellStyle name="Moneda 4 3 5" xfId="829"/>
    <cellStyle name="Moneda 4 3 6" xfId="830"/>
    <cellStyle name="Moneda 4 3 7" xfId="831"/>
    <cellStyle name="Moneda 4 4" xfId="832"/>
    <cellStyle name="Moneda 4 4 2" xfId="833"/>
    <cellStyle name="Moneda 4 4 2 2" xfId="834"/>
    <cellStyle name="Moneda 4 4 3" xfId="835"/>
    <cellStyle name="Moneda 4 4 4" xfId="836"/>
    <cellStyle name="Moneda 4 4 5" xfId="837"/>
    <cellStyle name="Moneda 4 5" xfId="838"/>
    <cellStyle name="Moneda 4 5 2" xfId="839"/>
    <cellStyle name="Moneda 4 5 3" xfId="840"/>
    <cellStyle name="Moneda 4 5 4" xfId="841"/>
    <cellStyle name="Moneda 4 6" xfId="842"/>
    <cellStyle name="Moneda 4 6 2" xfId="843"/>
    <cellStyle name="Moneda 4 7" xfId="844"/>
    <cellStyle name="Moneda 4 7 2" xfId="845"/>
    <cellStyle name="Moneda 4 8" xfId="846"/>
    <cellStyle name="Moneda 4 9" xfId="847"/>
    <cellStyle name="Moneda 5" xfId="848"/>
    <cellStyle name="Moneda 5 2" xfId="849"/>
    <cellStyle name="Moneda 5 2 2" xfId="850"/>
    <cellStyle name="Moneda 5 2 2 2" xfId="851"/>
    <cellStyle name="Moneda 5 2 2 2 2" xfId="852"/>
    <cellStyle name="Moneda 5 2 2 3" xfId="853"/>
    <cellStyle name="Moneda 5 2 2 3 2" xfId="854"/>
    <cellStyle name="Moneda 5 2 2 4" xfId="855"/>
    <cellStyle name="Moneda 5 2 2 4 2" xfId="856"/>
    <cellStyle name="Moneda 5 2 3" xfId="857"/>
    <cellStyle name="Moneda 5 2 3 2" xfId="858"/>
    <cellStyle name="Moneda 5 2 3 2 2" xfId="859"/>
    <cellStyle name="Moneda 5 2 4" xfId="860"/>
    <cellStyle name="Moneda 5 2 4 2" xfId="861"/>
    <cellStyle name="Moneda 5 2 5" xfId="862"/>
    <cellStyle name="Moneda 5 2 5 2" xfId="863"/>
    <cellStyle name="Moneda 5 3" xfId="864"/>
    <cellStyle name="Moneda 5 3 2" xfId="865"/>
    <cellStyle name="Moneda 5 3 2 2" xfId="866"/>
    <cellStyle name="Moneda 5 3 2 2 2" xfId="867"/>
    <cellStyle name="Moneda 5 3 2 3" xfId="868"/>
    <cellStyle name="Moneda 5 3 2 3 2" xfId="869"/>
    <cellStyle name="Moneda 5 3 3" xfId="870"/>
    <cellStyle name="Moneda 5 3 3 2" xfId="871"/>
    <cellStyle name="Moneda 5 3 3 2 2" xfId="872"/>
    <cellStyle name="Moneda 5 3 4" xfId="873"/>
    <cellStyle name="Moneda 5 3 4 2" xfId="874"/>
    <cellStyle name="Moneda 5 3 5" xfId="875"/>
    <cellStyle name="Moneda 5 3 5 2" xfId="2773"/>
    <cellStyle name="Moneda 5 3 5 3" xfId="2841"/>
    <cellStyle name="Moneda 5 3 5 4" xfId="2752"/>
    <cellStyle name="Moneda 5 3 5 5" xfId="2856"/>
    <cellStyle name="Moneda 5 3 5 6" xfId="2737"/>
    <cellStyle name="Moneda 5 4" xfId="876"/>
    <cellStyle name="Moneda 5 4 2" xfId="877"/>
    <cellStyle name="Moneda 5 4 2 2" xfId="878"/>
    <cellStyle name="Moneda 5 4 2 2 2" xfId="879"/>
    <cellStyle name="Moneda 5 4 3" xfId="880"/>
    <cellStyle name="Moneda 5 4 3 2" xfId="881"/>
    <cellStyle name="Moneda 5 5" xfId="882"/>
    <cellStyle name="Moneda 5 5 2" xfId="883"/>
    <cellStyle name="Moneda 5 5 2 2" xfId="2780"/>
    <cellStyle name="Moneda 5 5 2 3" xfId="2835"/>
    <cellStyle name="Moneda 5 5 2 4" xfId="2758"/>
    <cellStyle name="Moneda 5 5 2 5" xfId="2854"/>
    <cellStyle name="Moneda 5 5 2 6" xfId="2739"/>
    <cellStyle name="Moneda 5 5 3" xfId="2779"/>
    <cellStyle name="Moneda 5 5 4" xfId="2836"/>
    <cellStyle name="Moneda 5 5 5" xfId="2757"/>
    <cellStyle name="Moneda 5 5 6" xfId="2855"/>
    <cellStyle name="Moneda 5 5 7" xfId="2738"/>
    <cellStyle name="Moneda 5 6" xfId="884"/>
    <cellStyle name="Moneda 5 6 2" xfId="2781"/>
    <cellStyle name="Moneda 5 6 3" xfId="2834"/>
    <cellStyle name="Moneda 5 6 4" xfId="2759"/>
    <cellStyle name="Moneda 5 6 5" xfId="2853"/>
    <cellStyle name="Moneda 5 6 6" xfId="2740"/>
    <cellStyle name="Moneda 5 7" xfId="885"/>
    <cellStyle name="Moneda 6" xfId="886"/>
    <cellStyle name="Moneda 6 10" xfId="2761"/>
    <cellStyle name="Moneda 6 11" xfId="2852"/>
    <cellStyle name="Moneda 6 12" xfId="2741"/>
    <cellStyle name="Moneda 6 2" xfId="887"/>
    <cellStyle name="Moneda 6 2 2" xfId="888"/>
    <cellStyle name="Moneda 6 2 2 2" xfId="2785"/>
    <cellStyle name="Moneda 6 2 2 3" xfId="2830"/>
    <cellStyle name="Moneda 6 2 2 4" xfId="2763"/>
    <cellStyle name="Moneda 6 2 2 5" xfId="2850"/>
    <cellStyle name="Moneda 6 2 2 6" xfId="2743"/>
    <cellStyle name="Moneda 6 2 3" xfId="889"/>
    <cellStyle name="Moneda 6 2 3 2" xfId="2786"/>
    <cellStyle name="Moneda 6 2 3 3" xfId="2829"/>
    <cellStyle name="Moneda 6 2 3 4" xfId="2764"/>
    <cellStyle name="Moneda 6 2 3 5" xfId="2849"/>
    <cellStyle name="Moneda 6 2 3 6" xfId="2744"/>
    <cellStyle name="Moneda 6 2 4" xfId="890"/>
    <cellStyle name="Moneda 6 2 5" xfId="2784"/>
    <cellStyle name="Moneda 6 2 6" xfId="2831"/>
    <cellStyle name="Moneda 6 2 7" xfId="2762"/>
    <cellStyle name="Moneda 6 2 8" xfId="2851"/>
    <cellStyle name="Moneda 6 2 9" xfId="2742"/>
    <cellStyle name="Moneda 6 3" xfId="891"/>
    <cellStyle name="Moneda 6 3 2" xfId="892"/>
    <cellStyle name="Moneda 6 3 2 2" xfId="2789"/>
    <cellStyle name="Moneda 6 3 2 3" xfId="2826"/>
    <cellStyle name="Moneda 6 3 2 4" xfId="2767"/>
    <cellStyle name="Moneda 6 3 2 5" xfId="2847"/>
    <cellStyle name="Moneda 6 3 2 6" xfId="2746"/>
    <cellStyle name="Moneda 6 3 3" xfId="893"/>
    <cellStyle name="Moneda 6 3 3 2" xfId="2790"/>
    <cellStyle name="Moneda 6 3 3 3" xfId="2825"/>
    <cellStyle name="Moneda 6 3 3 4" xfId="2768"/>
    <cellStyle name="Moneda 6 3 3 5" xfId="2846"/>
    <cellStyle name="Moneda 6 3 3 6" xfId="2747"/>
    <cellStyle name="Moneda 6 3 4" xfId="2788"/>
    <cellStyle name="Moneda 6 3 5" xfId="2827"/>
    <cellStyle name="Moneda 6 3 6" xfId="2766"/>
    <cellStyle name="Moneda 6 3 7" xfId="2848"/>
    <cellStyle name="Moneda 6 3 8" xfId="2745"/>
    <cellStyle name="Moneda 6 4" xfId="894"/>
    <cellStyle name="Moneda 6 4 2" xfId="895"/>
    <cellStyle name="Moneda 6 4 2 2" xfId="2792"/>
    <cellStyle name="Moneda 6 4 2 3" xfId="2823"/>
    <cellStyle name="Moneda 6 4 2 4" xfId="2770"/>
    <cellStyle name="Moneda 6 4 2 5" xfId="2844"/>
    <cellStyle name="Moneda 6 4 2 6" xfId="2749"/>
    <cellStyle name="Moneda 6 4 3" xfId="2791"/>
    <cellStyle name="Moneda 6 4 4" xfId="2824"/>
    <cellStyle name="Moneda 6 4 5" xfId="2769"/>
    <cellStyle name="Moneda 6 4 6" xfId="2845"/>
    <cellStyle name="Moneda 6 4 7" xfId="2748"/>
    <cellStyle name="Moneda 6 5" xfId="896"/>
    <cellStyle name="Moneda 6 5 2" xfId="2793"/>
    <cellStyle name="Moneda 6 5 3" xfId="2822"/>
    <cellStyle name="Moneda 6 5 4" xfId="2771"/>
    <cellStyle name="Moneda 6 5 5" xfId="2843"/>
    <cellStyle name="Moneda 6 5 6" xfId="2750"/>
    <cellStyle name="Moneda 6 6" xfId="897"/>
    <cellStyle name="Moneda 6 6 2" xfId="2794"/>
    <cellStyle name="Moneda 6 6 3" xfId="2821"/>
    <cellStyle name="Moneda 6 6 4" xfId="2772"/>
    <cellStyle name="Moneda 6 6 5" xfId="2842"/>
    <cellStyle name="Moneda 6 6 6" xfId="2751"/>
    <cellStyle name="Moneda 6 7" xfId="898"/>
    <cellStyle name="Moneda 6 8" xfId="2783"/>
    <cellStyle name="Moneda 6 9" xfId="2832"/>
    <cellStyle name="Moneda 7" xfId="899"/>
    <cellStyle name="Moneda 7 10" xfId="2753"/>
    <cellStyle name="Moneda 7 2" xfId="900"/>
    <cellStyle name="Moneda 7 2 2" xfId="2797"/>
    <cellStyle name="Moneda 7 2 3" xfId="2818"/>
    <cellStyle name="Moneda 7 2 4" xfId="2776"/>
    <cellStyle name="Moneda 7 2 5" xfId="2839"/>
    <cellStyle name="Moneda 7 2 6" xfId="2754"/>
    <cellStyle name="Moneda 7 3" xfId="901"/>
    <cellStyle name="Moneda 7 3 2" xfId="2798"/>
    <cellStyle name="Moneda 7 3 3" xfId="2817"/>
    <cellStyle name="Moneda 7 3 4" xfId="2777"/>
    <cellStyle name="Moneda 7 3 5" xfId="2838"/>
    <cellStyle name="Moneda 7 3 6" xfId="2755"/>
    <cellStyle name="Moneda 7 4" xfId="902"/>
    <cellStyle name="Moneda 7 4 2" xfId="2799"/>
    <cellStyle name="Moneda 7 4 3" xfId="2816"/>
    <cellStyle name="Moneda 7 4 4" xfId="2778"/>
    <cellStyle name="Moneda 7 4 5" xfId="2837"/>
    <cellStyle name="Moneda 7 4 6" xfId="2756"/>
    <cellStyle name="Moneda 7 5" xfId="903"/>
    <cellStyle name="Moneda 7 6" xfId="2796"/>
    <cellStyle name="Moneda 7 7" xfId="2819"/>
    <cellStyle name="Moneda 7 8" xfId="2775"/>
    <cellStyle name="Moneda 7 9" xfId="2840"/>
    <cellStyle name="Moneda 8" xfId="904"/>
    <cellStyle name="Moneda 8 2" xfId="905"/>
    <cellStyle name="Moneda 8 2 2" xfId="2801"/>
    <cellStyle name="Moneda 8 2 3" xfId="2814"/>
    <cellStyle name="Moneda 8 2 4" xfId="2787"/>
    <cellStyle name="Moneda 8 2 5" xfId="2828"/>
    <cellStyle name="Moneda 8 2 6" xfId="2765"/>
    <cellStyle name="Moneda 8 3" xfId="906"/>
    <cellStyle name="Moneda 8 3 2" xfId="2802"/>
    <cellStyle name="Moneda 8 3 3" xfId="2813"/>
    <cellStyle name="Moneda 8 3 4" xfId="2795"/>
    <cellStyle name="Moneda 8 3 5" xfId="2820"/>
    <cellStyle name="Moneda 8 3 6" xfId="2774"/>
    <cellStyle name="Moneda 8 4" xfId="907"/>
    <cellStyle name="Moneda 8 5" xfId="2800"/>
    <cellStyle name="Moneda 8 6" xfId="2815"/>
    <cellStyle name="Moneda 8 7" xfId="2782"/>
    <cellStyle name="Moneda 8 8" xfId="2833"/>
    <cellStyle name="Moneda 8 9" xfId="2760"/>
    <cellStyle name="Moneda 9" xfId="908"/>
    <cellStyle name="Moneda 9 2" xfId="909"/>
    <cellStyle name="Moneda 9 2 2" xfId="910"/>
    <cellStyle name="Moneda 9 2 2 2" xfId="911"/>
    <cellStyle name="Moneda 9 2 3" xfId="912"/>
    <cellStyle name="Moneda 9 2 3 2" xfId="913"/>
    <cellStyle name="Moneda 9 3" xfId="914"/>
    <cellStyle name="Moneda 9 4" xfId="915"/>
    <cellStyle name="Moneda 9 4 2" xfId="2805"/>
    <cellStyle name="Moneda 9 4 3" xfId="2811"/>
    <cellStyle name="Moneda 9 4 4" xfId="2804"/>
    <cellStyle name="Moneda 9 4 5" xfId="2812"/>
    <cellStyle name="Moneda 9 4 6" xfId="2803"/>
    <cellStyle name="Moneda 9 5" xfId="916"/>
    <cellStyle name="Moneda 9 5 2" xfId="2806"/>
    <cellStyle name="Moneda 9 5 3" xfId="2810"/>
    <cellStyle name="Moneda 9 5 4" xfId="2807"/>
    <cellStyle name="Moneda 9 5 5" xfId="2809"/>
    <cellStyle name="Moneda 9 5 6" xfId="2808"/>
    <cellStyle name="Moneda 9 6" xfId="917"/>
    <cellStyle name="Moneda 9 6 2" xfId="918"/>
    <cellStyle name="Neutral" xfId="2960" builtinId="28" customBuiltin="1"/>
    <cellStyle name="Neutral 2" xfId="919"/>
    <cellStyle name="Neutral 2 2" xfId="920"/>
    <cellStyle name="Neutral 2 2 2" xfId="921"/>
    <cellStyle name="Neutral 2 3" xfId="922"/>
    <cellStyle name="Neutral 2 3 2" xfId="923"/>
    <cellStyle name="Neutral 2 4" xfId="924"/>
    <cellStyle name="Neutral 3" xfId="925"/>
    <cellStyle name="Neutral 3 2" xfId="926"/>
    <cellStyle name="Normal" xfId="0" builtinId="0"/>
    <cellStyle name="Normal 10" xfId="927"/>
    <cellStyle name="Normal 10 2" xfId="928"/>
    <cellStyle name="Normal 10 2 2" xfId="929"/>
    <cellStyle name="Normal 10 2 2 2" xfId="930"/>
    <cellStyle name="Normal 10 2 2 2 2" xfId="931"/>
    <cellStyle name="Normal 10 2 2 2 2 2" xfId="932"/>
    <cellStyle name="Normal 10 2 2 2 2 2 2" xfId="933"/>
    <cellStyle name="Normal 10 2 2 2 2 3" xfId="934"/>
    <cellStyle name="Normal 10 2 2 2 3" xfId="935"/>
    <cellStyle name="Normal 10 2 2 2 3 2" xfId="936"/>
    <cellStyle name="Normal 10 2 2 2 4" xfId="937"/>
    <cellStyle name="Normal 10 2 2 3" xfId="938"/>
    <cellStyle name="Normal 10 2 2 3 2" xfId="939"/>
    <cellStyle name="Normal 10 2 2 3 2 2" xfId="940"/>
    <cellStyle name="Normal 10 2 2 3 3" xfId="941"/>
    <cellStyle name="Normal 10 2 2 4" xfId="942"/>
    <cellStyle name="Normal 10 2 2 4 2" xfId="943"/>
    <cellStyle name="Normal 10 2 2 5" xfId="944"/>
    <cellStyle name="Normal 10 2 3" xfId="945"/>
    <cellStyle name="Normal 10 2 3 2" xfId="946"/>
    <cellStyle name="Normal 10 2 3 2 2" xfId="947"/>
    <cellStyle name="Normal 10 2 3 2 2 2" xfId="948"/>
    <cellStyle name="Normal 10 2 3 2 3" xfId="949"/>
    <cellStyle name="Normal 10 2 3 3" xfId="950"/>
    <cellStyle name="Normal 10 2 3 3 2" xfId="951"/>
    <cellStyle name="Normal 10 2 3 4" xfId="952"/>
    <cellStyle name="Normal 10 2 4" xfId="953"/>
    <cellStyle name="Normal 10 2 4 2" xfId="954"/>
    <cellStyle name="Normal 10 2 4 2 2" xfId="955"/>
    <cellStyle name="Normal 10 2 4 3" xfId="956"/>
    <cellStyle name="Normal 10 2 5" xfId="957"/>
    <cellStyle name="Normal 10 2 5 2" xfId="958"/>
    <cellStyle name="Normal 10 2 6" xfId="959"/>
    <cellStyle name="Normal 10 2 7" xfId="960"/>
    <cellStyle name="Normal 10 3" xfId="961"/>
    <cellStyle name="Normal 10 3 2" xfId="962"/>
    <cellStyle name="Normal 10 3 2 2" xfId="963"/>
    <cellStyle name="Normal 10 3 2 2 2" xfId="964"/>
    <cellStyle name="Normal 10 3 2 2 2 2" xfId="965"/>
    <cellStyle name="Normal 10 3 2 2 3" xfId="966"/>
    <cellStyle name="Normal 10 3 2 3" xfId="967"/>
    <cellStyle name="Normal 10 3 2 3 2" xfId="968"/>
    <cellStyle name="Normal 10 3 2 4" xfId="969"/>
    <cellStyle name="Normal 10 3 3" xfId="970"/>
    <cellStyle name="Normal 10 3 3 2" xfId="971"/>
    <cellStyle name="Normal 10 3 3 2 2" xfId="972"/>
    <cellStyle name="Normal 10 3 3 3" xfId="973"/>
    <cellStyle name="Normal 10 3 4" xfId="974"/>
    <cellStyle name="Normal 10 3 4 2" xfId="975"/>
    <cellStyle name="Normal 10 3 5" xfId="976"/>
    <cellStyle name="Normal 10 3 6" xfId="977"/>
    <cellStyle name="Normal 10 4" xfId="978"/>
    <cellStyle name="Normal 10 4 2" xfId="979"/>
    <cellStyle name="Normal 10 4 2 2" xfId="980"/>
    <cellStyle name="Normal 10 4 2 2 2" xfId="981"/>
    <cellStyle name="Normal 10 4 2 3" xfId="982"/>
    <cellStyle name="Normal 10 4 3" xfId="983"/>
    <cellStyle name="Normal 10 4 3 2" xfId="984"/>
    <cellStyle name="Normal 10 4 4" xfId="985"/>
    <cellStyle name="Normal 10 5" xfId="986"/>
    <cellStyle name="Normal 10 5 2" xfId="987"/>
    <cellStyle name="Normal 10 5 2 2" xfId="988"/>
    <cellStyle name="Normal 10 5 3" xfId="989"/>
    <cellStyle name="Normal 10 6" xfId="990"/>
    <cellStyle name="Normal 10 6 2" xfId="991"/>
    <cellStyle name="Normal 10 7" xfId="992"/>
    <cellStyle name="Normal 10 7 2" xfId="993"/>
    <cellStyle name="Normal 10 8" xfId="994"/>
    <cellStyle name="Normal 10 9" xfId="995"/>
    <cellStyle name="Normal 11" xfId="996"/>
    <cellStyle name="Normal 11 2" xfId="997"/>
    <cellStyle name="Normal 11 2 2" xfId="998"/>
    <cellStyle name="Normal 11 2 2 2" xfId="999"/>
    <cellStyle name="Normal 11 2 2 2 2" xfId="1000"/>
    <cellStyle name="Normal 11 2 2 2 2 2" xfId="1001"/>
    <cellStyle name="Normal 11 2 2 2 2 2 2" xfId="1002"/>
    <cellStyle name="Normal 11 2 2 2 2 3" xfId="1003"/>
    <cellStyle name="Normal 11 2 2 2 3" xfId="1004"/>
    <cellStyle name="Normal 11 2 2 2 3 2" xfId="1005"/>
    <cellStyle name="Normal 11 2 2 2 4" xfId="1006"/>
    <cellStyle name="Normal 11 2 2 3" xfId="1007"/>
    <cellStyle name="Normal 11 2 2 3 2" xfId="1008"/>
    <cellStyle name="Normal 11 2 2 3 2 2" xfId="1009"/>
    <cellStyle name="Normal 11 2 2 3 3" xfId="1010"/>
    <cellStyle name="Normal 11 2 2 4" xfId="1011"/>
    <cellStyle name="Normal 11 2 2 4 2" xfId="1012"/>
    <cellStyle name="Normal 11 2 2 5" xfId="1013"/>
    <cellStyle name="Normal 11 2 3" xfId="1014"/>
    <cellStyle name="Normal 11 2 3 2" xfId="1015"/>
    <cellStyle name="Normal 11 2 3 2 2" xfId="1016"/>
    <cellStyle name="Normal 11 2 3 2 2 2" xfId="1017"/>
    <cellStyle name="Normal 11 2 3 2 3" xfId="1018"/>
    <cellStyle name="Normal 11 2 3 3" xfId="1019"/>
    <cellStyle name="Normal 11 2 3 3 2" xfId="1020"/>
    <cellStyle name="Normal 11 2 3 4" xfId="1021"/>
    <cellStyle name="Normal 11 2 4" xfId="1022"/>
    <cellStyle name="Normal 11 2 4 2" xfId="1023"/>
    <cellStyle name="Normal 11 2 4 2 2" xfId="1024"/>
    <cellStyle name="Normal 11 2 4 3" xfId="1025"/>
    <cellStyle name="Normal 11 2 5" xfId="1026"/>
    <cellStyle name="Normal 11 2 5 2" xfId="1027"/>
    <cellStyle name="Normal 11 2 6" xfId="1028"/>
    <cellStyle name="Normal 11 3" xfId="1029"/>
    <cellStyle name="Normal 11 3 2" xfId="1030"/>
    <cellStyle name="Normal 11 3 2 2" xfId="1031"/>
    <cellStyle name="Normal 11 3 2 2 2" xfId="1032"/>
    <cellStyle name="Normal 11 3 2 2 2 2" xfId="1033"/>
    <cellStyle name="Normal 11 3 2 2 3" xfId="1034"/>
    <cellStyle name="Normal 11 3 2 3" xfId="1035"/>
    <cellStyle name="Normal 11 3 2 3 2" xfId="1036"/>
    <cellStyle name="Normal 11 3 2 4" xfId="1037"/>
    <cellStyle name="Normal 11 3 3" xfId="1038"/>
    <cellStyle name="Normal 11 3 3 2" xfId="1039"/>
    <cellStyle name="Normal 11 3 3 2 2" xfId="1040"/>
    <cellStyle name="Normal 11 3 3 3" xfId="1041"/>
    <cellStyle name="Normal 11 3 4" xfId="1042"/>
    <cellStyle name="Normal 11 3 4 2" xfId="1043"/>
    <cellStyle name="Normal 11 3 5" xfId="1044"/>
    <cellStyle name="Normal 11 4" xfId="1045"/>
    <cellStyle name="Normal 11 4 2" xfId="1046"/>
    <cellStyle name="Normal 11 4 2 2" xfId="1047"/>
    <cellStyle name="Normal 11 4 2 2 2" xfId="1048"/>
    <cellStyle name="Normal 11 4 2 3" xfId="1049"/>
    <cellStyle name="Normal 11 4 3" xfId="1050"/>
    <cellStyle name="Normal 11 4 3 2" xfId="1051"/>
    <cellStyle name="Normal 11 4 4" xfId="1052"/>
    <cellStyle name="Normal 11 5" xfId="1053"/>
    <cellStyle name="Normal 11 5 2" xfId="1054"/>
    <cellStyle name="Normal 11 5 2 2" xfId="1055"/>
    <cellStyle name="Normal 11 5 3" xfId="1056"/>
    <cellStyle name="Normal 11 6" xfId="1057"/>
    <cellStyle name="Normal 11 6 2" xfId="1058"/>
    <cellStyle name="Normal 11 7" xfId="1059"/>
    <cellStyle name="Normal 11 8" xfId="1060"/>
    <cellStyle name="Normal 12" xfId="1061"/>
    <cellStyle name="Normal 12 2" xfId="1062"/>
    <cellStyle name="Normal 12 3" xfId="1063"/>
    <cellStyle name="Normal 12 4" xfId="1064"/>
    <cellStyle name="Normal 13" xfId="1065"/>
    <cellStyle name="Normal 13 2" xfId="1066"/>
    <cellStyle name="Normal 13 2 2" xfId="1067"/>
    <cellStyle name="Normal 13 2 2 2" xfId="1068"/>
    <cellStyle name="Normal 13 2 2 2 2" xfId="1069"/>
    <cellStyle name="Normal 13 2 2 2 2 2" xfId="1070"/>
    <cellStyle name="Normal 13 2 2 2 3" xfId="1071"/>
    <cellStyle name="Normal 13 2 2 3" xfId="1072"/>
    <cellStyle name="Normal 13 2 2 3 2" xfId="1073"/>
    <cellStyle name="Normal 13 2 2 4" xfId="1074"/>
    <cellStyle name="Normal 13 2 3" xfId="1075"/>
    <cellStyle name="Normal 13 2 3 2" xfId="1076"/>
    <cellStyle name="Normal 13 2 3 2 2" xfId="1077"/>
    <cellStyle name="Normal 13 2 3 3" xfId="1078"/>
    <cellStyle name="Normal 13 2 4" xfId="1079"/>
    <cellStyle name="Normal 13 2 4 2" xfId="1080"/>
    <cellStyle name="Normal 13 2 5" xfId="1081"/>
    <cellStyle name="Normal 13 2 6" xfId="1082"/>
    <cellStyle name="Normal 13 2 7" xfId="1083"/>
    <cellStyle name="Normal 13 2 8" xfId="1084"/>
    <cellStyle name="Normal 13 3" xfId="1085"/>
    <cellStyle name="Normal 13 3 2" xfId="1086"/>
    <cellStyle name="Normal 13 3 2 2" xfId="1087"/>
    <cellStyle name="Normal 13 3 2 2 2" xfId="1088"/>
    <cellStyle name="Normal 13 3 2 3" xfId="1089"/>
    <cellStyle name="Normal 13 3 3" xfId="1090"/>
    <cellStyle name="Normal 13 3 3 2" xfId="1091"/>
    <cellStyle name="Normal 13 3 4" xfId="1092"/>
    <cellStyle name="Normal 13 4" xfId="1093"/>
    <cellStyle name="Normal 13 4 2" xfId="1094"/>
    <cellStyle name="Normal 13 4 2 2" xfId="1095"/>
    <cellStyle name="Normal 13 4 3" xfId="1096"/>
    <cellStyle name="Normal 13 5" xfId="1097"/>
    <cellStyle name="Normal 13 5 2" xfId="1098"/>
    <cellStyle name="Normal 13 6" xfId="1099"/>
    <cellStyle name="Normal 13 7" xfId="1100"/>
    <cellStyle name="Normal 13 8" xfId="1101"/>
    <cellStyle name="Normal 14" xfId="1102"/>
    <cellStyle name="Normal 14 2" xfId="1103"/>
    <cellStyle name="Normal 14 2 2" xfId="1104"/>
    <cellStyle name="Normal 14 2 2 2" xfId="1105"/>
    <cellStyle name="Normal 14 2 2 2 2" xfId="1106"/>
    <cellStyle name="Normal 14 2 2 3" xfId="1107"/>
    <cellStyle name="Normal 14 2 3" xfId="1108"/>
    <cellStyle name="Normal 14 2 3 2" xfId="1109"/>
    <cellStyle name="Normal 14 2 4" xfId="1110"/>
    <cellStyle name="Normal 14 3" xfId="1111"/>
    <cellStyle name="Normal 14 3 2" xfId="1112"/>
    <cellStyle name="Normal 14 3 2 2" xfId="1113"/>
    <cellStyle name="Normal 14 3 3" xfId="1114"/>
    <cellStyle name="Normal 14 4" xfId="1115"/>
    <cellStyle name="Normal 14 4 2" xfId="1116"/>
    <cellStyle name="Normal 14 5" xfId="1117"/>
    <cellStyle name="Normal 15" xfId="1118"/>
    <cellStyle name="Normal 15 2" xfId="1119"/>
    <cellStyle name="Normal 15 2 2" xfId="1120"/>
    <cellStyle name="Normal 15 2 2 2" xfId="1121"/>
    <cellStyle name="Normal 15 2 2 2 2" xfId="1122"/>
    <cellStyle name="Normal 15 2 2 3" xfId="1123"/>
    <cellStyle name="Normal 15 2 3" xfId="1124"/>
    <cellStyle name="Normal 15 2 3 2" xfId="1125"/>
    <cellStyle name="Normal 15 2 4" xfId="1126"/>
    <cellStyle name="Normal 15 2 5" xfId="1127"/>
    <cellStyle name="Normal 15 3" xfId="1128"/>
    <cellStyle name="Normal 15 3 2" xfId="1129"/>
    <cellStyle name="Normal 15 3 2 2" xfId="1130"/>
    <cellStyle name="Normal 15 3 3" xfId="1131"/>
    <cellStyle name="Normal 15 4" xfId="1132"/>
    <cellStyle name="Normal 15 4 2" xfId="1133"/>
    <cellStyle name="Normal 15 5" xfId="1134"/>
    <cellStyle name="Normal 16" xfId="1135"/>
    <cellStyle name="Normal 16 2" xfId="1136"/>
    <cellStyle name="Normal 16 2 2" xfId="1137"/>
    <cellStyle name="Normal 16 2 2 2" xfId="1138"/>
    <cellStyle name="Normal 16 2 2 2 2" xfId="1139"/>
    <cellStyle name="Normal 16 2 2 3" xfId="1140"/>
    <cellStyle name="Normal 16 2 3" xfId="1141"/>
    <cellStyle name="Normal 16 2 3 2" xfId="1142"/>
    <cellStyle name="Normal 16 2 4" xfId="1143"/>
    <cellStyle name="Normal 16 3" xfId="1144"/>
    <cellStyle name="Normal 16 3 2" xfId="1145"/>
    <cellStyle name="Normal 16 3 2 2" xfId="1146"/>
    <cellStyle name="Normal 16 3 3" xfId="1147"/>
    <cellStyle name="Normal 16 4" xfId="1148"/>
    <cellStyle name="Normal 16 4 2" xfId="1149"/>
    <cellStyle name="Normal 16 5" xfId="1150"/>
    <cellStyle name="Normal 17" xfId="1151"/>
    <cellStyle name="Normal 17 2" xfId="1152"/>
    <cellStyle name="Normal 17 2 2" xfId="1153"/>
    <cellStyle name="Normal 17 2 2 2" xfId="1154"/>
    <cellStyle name="Normal 17 2 2 2 2" xfId="1155"/>
    <cellStyle name="Normal 17 2 2 3" xfId="1156"/>
    <cellStyle name="Normal 17 2 3" xfId="1157"/>
    <cellStyle name="Normal 17 2 3 2" xfId="1158"/>
    <cellStyle name="Normal 17 2 4" xfId="1159"/>
    <cellStyle name="Normal 17 3" xfId="1160"/>
    <cellStyle name="Normal 17 3 2" xfId="1161"/>
    <cellStyle name="Normal 17 3 2 2" xfId="1162"/>
    <cellStyle name="Normal 17 3 3" xfId="1163"/>
    <cellStyle name="Normal 17 4" xfId="1164"/>
    <cellStyle name="Normal 17 4 2" xfId="1165"/>
    <cellStyle name="Normal 17 5" xfId="1166"/>
    <cellStyle name="Normal 17 6" xfId="1167"/>
    <cellStyle name="Normal 18" xfId="1168"/>
    <cellStyle name="Normal 18 2" xfId="1169"/>
    <cellStyle name="Normal 18 2 2" xfId="1170"/>
    <cellStyle name="Normal 18 2 2 2" xfId="1171"/>
    <cellStyle name="Normal 18 2 2 2 2" xfId="1172"/>
    <cellStyle name="Normal 18 2 2 3" xfId="1173"/>
    <cellStyle name="Normal 18 2 3" xfId="1174"/>
    <cellStyle name="Normal 18 2 3 2" xfId="1175"/>
    <cellStyle name="Normal 18 2 4" xfId="1176"/>
    <cellStyle name="Normal 18 3" xfId="1177"/>
    <cellStyle name="Normal 18 3 2" xfId="1178"/>
    <cellStyle name="Normal 18 3 2 2" xfId="1179"/>
    <cellStyle name="Normal 18 3 3" xfId="1180"/>
    <cellStyle name="Normal 18 4" xfId="1181"/>
    <cellStyle name="Normal 18 4 2" xfId="1182"/>
    <cellStyle name="Normal 18 5" xfId="1183"/>
    <cellStyle name="Normal 19" xfId="1184"/>
    <cellStyle name="Normal 2" xfId="1185"/>
    <cellStyle name="Normal 2 10" xfId="1186"/>
    <cellStyle name="Normal 2 10 2" xfId="1187"/>
    <cellStyle name="Normal 2 11" xfId="1188"/>
    <cellStyle name="Normal 2 11 2" xfId="1189"/>
    <cellStyle name="Normal 2 11 3" xfId="1190"/>
    <cellStyle name="Normal 2 12" xfId="1191"/>
    <cellStyle name="Normal 2 12 2" xfId="1192"/>
    <cellStyle name="Normal 2 13" xfId="1193"/>
    <cellStyle name="Normal 2 13 2" xfId="1194"/>
    <cellStyle name="Normal 2 14" xfId="1195"/>
    <cellStyle name="Normal 2 14 2" xfId="1196"/>
    <cellStyle name="Normal 2 15" xfId="1197"/>
    <cellStyle name="Normal 2 16" xfId="1198"/>
    <cellStyle name="Normal 2 2" xfId="1199"/>
    <cellStyle name="Normal 2 2 2" xfId="1200"/>
    <cellStyle name="Normal 2 2 2 2" xfId="1201"/>
    <cellStyle name="Normal 2 2 3" xfId="1202"/>
    <cellStyle name="Normal 2 3" xfId="1203"/>
    <cellStyle name="Normal 2 3 2" xfId="1204"/>
    <cellStyle name="Normal 2 3 2 2" xfId="1205"/>
    <cellStyle name="Normal 2 3 2 2 2" xfId="1206"/>
    <cellStyle name="Normal 2 3 2 2 2 2" xfId="1207"/>
    <cellStyle name="Normal 2 3 2 2 2 2 2" xfId="1208"/>
    <cellStyle name="Normal 2 3 2 2 2 2 2 2" xfId="1209"/>
    <cellStyle name="Normal 2 3 2 2 2 2 3" xfId="1210"/>
    <cellStyle name="Normal 2 3 2 2 2 3" xfId="1211"/>
    <cellStyle name="Normal 2 3 2 2 2 3 2" xfId="1212"/>
    <cellStyle name="Normal 2 3 2 2 2 4" xfId="1213"/>
    <cellStyle name="Normal 2 3 2 2 3" xfId="1214"/>
    <cellStyle name="Normal 2 3 2 2 3 2" xfId="1215"/>
    <cellStyle name="Normal 2 3 2 2 3 2 2" xfId="1216"/>
    <cellStyle name="Normal 2 3 2 2 3 3" xfId="1217"/>
    <cellStyle name="Normal 2 3 2 2 4" xfId="1218"/>
    <cellStyle name="Normal 2 3 2 2 4 2" xfId="1219"/>
    <cellStyle name="Normal 2 3 2 2 5" xfId="1220"/>
    <cellStyle name="Normal 2 3 2 3" xfId="1221"/>
    <cellStyle name="Normal 2 3 2 3 2" xfId="1222"/>
    <cellStyle name="Normal 2 3 2 3 2 2" xfId="1223"/>
    <cellStyle name="Normal 2 3 2 3 2 2 2" xfId="1224"/>
    <cellStyle name="Normal 2 3 2 3 2 3" xfId="1225"/>
    <cellStyle name="Normal 2 3 2 3 3" xfId="1226"/>
    <cellStyle name="Normal 2 3 2 3 3 2" xfId="1227"/>
    <cellStyle name="Normal 2 3 2 3 4" xfId="1228"/>
    <cellStyle name="Normal 2 3 2 4" xfId="1229"/>
    <cellStyle name="Normal 2 3 2 4 2" xfId="1230"/>
    <cellStyle name="Normal 2 3 2 4 2 2" xfId="1231"/>
    <cellStyle name="Normal 2 3 2 4 3" xfId="1232"/>
    <cellStyle name="Normal 2 3 2 5" xfId="1233"/>
    <cellStyle name="Normal 2 3 2 5 2" xfId="1234"/>
    <cellStyle name="Normal 2 3 2 6" xfId="1235"/>
    <cellStyle name="Normal 2 3 2 7" xfId="1236"/>
    <cellStyle name="Normal 2 3 3" xfId="1237"/>
    <cellStyle name="Normal 2 3 3 2" xfId="1238"/>
    <cellStyle name="Normal 2 3 3 2 2" xfId="1239"/>
    <cellStyle name="Normal 2 3 3 2 2 2" xfId="1240"/>
    <cellStyle name="Normal 2 3 3 2 2 2 2" xfId="1241"/>
    <cellStyle name="Normal 2 3 3 2 2 3" xfId="1242"/>
    <cellStyle name="Normal 2 3 3 2 3" xfId="1243"/>
    <cellStyle name="Normal 2 3 3 2 3 2" xfId="1244"/>
    <cellStyle name="Normal 2 3 3 2 4" xfId="1245"/>
    <cellStyle name="Normal 2 3 3 3" xfId="1246"/>
    <cellStyle name="Normal 2 3 3 3 2" xfId="1247"/>
    <cellStyle name="Normal 2 3 3 3 2 2" xfId="1248"/>
    <cellStyle name="Normal 2 3 3 3 3" xfId="1249"/>
    <cellStyle name="Normal 2 3 3 4" xfId="1250"/>
    <cellStyle name="Normal 2 3 3 4 2" xfId="1251"/>
    <cellStyle name="Normal 2 3 3 5" xfId="1252"/>
    <cellStyle name="Normal 2 3 4" xfId="1253"/>
    <cellStyle name="Normal 2 3 4 2" xfId="1254"/>
    <cellStyle name="Normal 2 3 4 2 2" xfId="1255"/>
    <cellStyle name="Normal 2 3 4 2 2 2" xfId="1256"/>
    <cellStyle name="Normal 2 3 4 2 3" xfId="1257"/>
    <cellStyle name="Normal 2 3 4 3" xfId="1258"/>
    <cellStyle name="Normal 2 3 4 3 2" xfId="1259"/>
    <cellStyle name="Normal 2 3 4 4" xfId="1260"/>
    <cellStyle name="Normal 2 3 5" xfId="1261"/>
    <cellStyle name="Normal 2 3 5 2" xfId="1262"/>
    <cellStyle name="Normal 2 3 5 2 2" xfId="1263"/>
    <cellStyle name="Normal 2 3 5 3" xfId="1264"/>
    <cellStyle name="Normal 2 3 6" xfId="1265"/>
    <cellStyle name="Normal 2 3 6 2" xfId="1266"/>
    <cellStyle name="Normal 2 3 7" xfId="1267"/>
    <cellStyle name="Normal 2 3 8" xfId="1268"/>
    <cellStyle name="Normal 2 4" xfId="1269"/>
    <cellStyle name="Normal 2 4 2" xfId="1270"/>
    <cellStyle name="Normal 2 4 2 2" xfId="1271"/>
    <cellStyle name="Normal 2 4 2 2 2" xfId="1272"/>
    <cellStyle name="Normal 2 4 2 2 2 2" xfId="1273"/>
    <cellStyle name="Normal 2 4 2 2 2 2 2" xfId="1274"/>
    <cellStyle name="Normal 2 4 2 2 2 3" xfId="1275"/>
    <cellStyle name="Normal 2 4 2 2 3" xfId="1276"/>
    <cellStyle name="Normal 2 4 2 2 3 2" xfId="1277"/>
    <cellStyle name="Normal 2 4 2 2 4" xfId="1278"/>
    <cellStyle name="Normal 2 4 2 3" xfId="1279"/>
    <cellStyle name="Normal 2 4 2 3 2" xfId="1280"/>
    <cellStyle name="Normal 2 4 2 3 2 2" xfId="1281"/>
    <cellStyle name="Normal 2 4 2 3 3" xfId="1282"/>
    <cellStyle name="Normal 2 4 2 4" xfId="1283"/>
    <cellStyle name="Normal 2 4 2 4 2" xfId="1284"/>
    <cellStyle name="Normal 2 4 2 5" xfId="1285"/>
    <cellStyle name="Normal 2 4 2 6" xfId="1286"/>
    <cellStyle name="Normal 2 4 3" xfId="1287"/>
    <cellStyle name="Normal 2 4 3 2" xfId="1288"/>
    <cellStyle name="Normal 2 4 3 2 2" xfId="1289"/>
    <cellStyle name="Normal 2 4 3 2 2 2" xfId="1290"/>
    <cellStyle name="Normal 2 4 3 2 3" xfId="1291"/>
    <cellStyle name="Normal 2 4 3 3" xfId="1292"/>
    <cellStyle name="Normal 2 4 3 3 2" xfId="1293"/>
    <cellStyle name="Normal 2 4 3 4" xfId="1294"/>
    <cellStyle name="Normal 2 4 4" xfId="1295"/>
    <cellStyle name="Normal 2 4 4 2" xfId="1296"/>
    <cellStyle name="Normal 2 4 4 2 2" xfId="1297"/>
    <cellStyle name="Normal 2 4 4 3" xfId="1298"/>
    <cellStyle name="Normal 2 4 5" xfId="1299"/>
    <cellStyle name="Normal 2 4 5 2" xfId="1300"/>
    <cellStyle name="Normal 2 4 6" xfId="1301"/>
    <cellStyle name="Normal 2 4 7" xfId="1302"/>
    <cellStyle name="Normal 2 5" xfId="1303"/>
    <cellStyle name="Normal 2 5 2" xfId="1304"/>
    <cellStyle name="Normal 2 5 2 2" xfId="1305"/>
    <cellStyle name="Normal 2 5 2 2 2" xfId="1306"/>
    <cellStyle name="Normal 2 5 2 2 2 2" xfId="1307"/>
    <cellStyle name="Normal 2 5 2 2 3" xfId="1308"/>
    <cellStyle name="Normal 2 5 2 3" xfId="1309"/>
    <cellStyle name="Normal 2 5 2 3 2" xfId="1310"/>
    <cellStyle name="Normal 2 5 2 4" xfId="1311"/>
    <cellStyle name="Normal 2 5 3" xfId="1312"/>
    <cellStyle name="Normal 2 5 3 2" xfId="1313"/>
    <cellStyle name="Normal 2 5 3 2 2" xfId="1314"/>
    <cellStyle name="Normal 2 5 3 3" xfId="1315"/>
    <cellStyle name="Normal 2 5 4" xfId="1316"/>
    <cellStyle name="Normal 2 5 4 2" xfId="1317"/>
    <cellStyle name="Normal 2 5 5" xfId="1318"/>
    <cellStyle name="Normal 2 6" xfId="1319"/>
    <cellStyle name="Normal 2 6 2" xfId="1320"/>
    <cellStyle name="Normal 2 6 2 2" xfId="1321"/>
    <cellStyle name="Normal 2 6 2 2 2" xfId="1322"/>
    <cellStyle name="Normal 2 6 2 3" xfId="1323"/>
    <cellStyle name="Normal 2 6 3" xfId="1324"/>
    <cellStyle name="Normal 2 6 3 2" xfId="1325"/>
    <cellStyle name="Normal 2 6 4" xfId="1326"/>
    <cellStyle name="Normal 2 7" xfId="1327"/>
    <cellStyle name="Normal 2 7 2" xfId="1328"/>
    <cellStyle name="Normal 2 7 2 2" xfId="1329"/>
    <cellStyle name="Normal 2 7 2 2 2" xfId="1330"/>
    <cellStyle name="Normal 2 7 2 3" xfId="1331"/>
    <cellStyle name="Normal 2 7 3" xfId="1332"/>
    <cellStyle name="Normal 2 7 3 2" xfId="1333"/>
    <cellStyle name="Normal 2 7 4" xfId="1334"/>
    <cellStyle name="Normal 2 8" xfId="1335"/>
    <cellStyle name="Normal 2 8 2" xfId="1336"/>
    <cellStyle name="Normal 2 8 2 2" xfId="1337"/>
    <cellStyle name="Normal 2 8 3" xfId="1338"/>
    <cellStyle name="Normal 2 9" xfId="1339"/>
    <cellStyle name="Normal 2 9 2" xfId="1340"/>
    <cellStyle name="Normal 20" xfId="1341"/>
    <cellStyle name="Normal 20 2" xfId="1342"/>
    <cellStyle name="Normal 20 2 2" xfId="1343"/>
    <cellStyle name="Normal 20 2 2 2" xfId="1344"/>
    <cellStyle name="Normal 20 2 3" xfId="1345"/>
    <cellStyle name="Normal 20 3" xfId="1346"/>
    <cellStyle name="Normal 20 3 2" xfId="1347"/>
    <cellStyle name="Normal 20 4" xfId="1348"/>
    <cellStyle name="Normal 21" xfId="1349"/>
    <cellStyle name="Normal 21 2" xfId="1350"/>
    <cellStyle name="Normal 21 2 2" xfId="1351"/>
    <cellStyle name="Normal 21 2 2 2" xfId="1352"/>
    <cellStyle name="Normal 21 2 3" xfId="1353"/>
    <cellStyle name="Normal 21 3" xfId="1354"/>
    <cellStyle name="Normal 21 3 2" xfId="1355"/>
    <cellStyle name="Normal 21 4" xfId="1356"/>
    <cellStyle name="Normal 22" xfId="1357"/>
    <cellStyle name="Normal 22 2" xfId="1358"/>
    <cellStyle name="Normal 22 2 2" xfId="1359"/>
    <cellStyle name="Normal 22 2 2 2" xfId="1360"/>
    <cellStyle name="Normal 22 2 3" xfId="1361"/>
    <cellStyle name="Normal 22 3" xfId="1362"/>
    <cellStyle name="Normal 22 3 2" xfId="1363"/>
    <cellStyle name="Normal 22 4" xfId="1364"/>
    <cellStyle name="Normal 23" xfId="1365"/>
    <cellStyle name="Normal 23 2" xfId="1366"/>
    <cellStyle name="Normal 23 2 2" xfId="1367"/>
    <cellStyle name="Normal 23 2 2 2" xfId="1368"/>
    <cellStyle name="Normal 23 2 3" xfId="1369"/>
    <cellStyle name="Normal 23 3" xfId="1370"/>
    <cellStyle name="Normal 23 3 2" xfId="1371"/>
    <cellStyle name="Normal 23 4" xfId="1372"/>
    <cellStyle name="Normal 24" xfId="1373"/>
    <cellStyle name="Normal 24 2" xfId="1374"/>
    <cellStyle name="Normal 24 2 2" xfId="1375"/>
    <cellStyle name="Normal 24 2 2 2" xfId="1376"/>
    <cellStyle name="Normal 24 2 3" xfId="1377"/>
    <cellStyle name="Normal 24 3" xfId="1378"/>
    <cellStyle name="Normal 24 3 2" xfId="1379"/>
    <cellStyle name="Normal 24 4" xfId="1380"/>
    <cellStyle name="Normal 25" xfId="1381"/>
    <cellStyle name="Normal 25 2" xfId="1382"/>
    <cellStyle name="Normal 25 2 2" xfId="1383"/>
    <cellStyle name="Normal 25 2 2 2" xfId="1384"/>
    <cellStyle name="Normal 25 2 3" xfId="1385"/>
    <cellStyle name="Normal 25 3" xfId="1386"/>
    <cellStyle name="Normal 25 3 2" xfId="1387"/>
    <cellStyle name="Normal 25 4" xfId="1388"/>
    <cellStyle name="Normal 26" xfId="1389"/>
    <cellStyle name="Normal 26 2" xfId="1390"/>
    <cellStyle name="Normal 26 2 2" xfId="1391"/>
    <cellStyle name="Normal 26 2 2 2" xfId="1392"/>
    <cellStyle name="Normal 26 2 3" xfId="1393"/>
    <cellStyle name="Normal 26 3" xfId="1394"/>
    <cellStyle name="Normal 26 3 2" xfId="1395"/>
    <cellStyle name="Normal 26 4" xfId="1396"/>
    <cellStyle name="Normal 27" xfId="1397"/>
    <cellStyle name="Normal 27 2" xfId="1398"/>
    <cellStyle name="Normal 27 2 2" xfId="1399"/>
    <cellStyle name="Normal 27 2 2 2" xfId="1400"/>
    <cellStyle name="Normal 27 2 3" xfId="1401"/>
    <cellStyle name="Normal 27 3" xfId="1402"/>
    <cellStyle name="Normal 27 3 2" xfId="1403"/>
    <cellStyle name="Normal 27 4" xfId="1404"/>
    <cellStyle name="Normal 28" xfId="1405"/>
    <cellStyle name="Normal 28 2" xfId="1406"/>
    <cellStyle name="Normal 28 2 2" xfId="1407"/>
    <cellStyle name="Normal 28 2 2 2" xfId="1408"/>
    <cellStyle name="Normal 28 2 3" xfId="1409"/>
    <cellStyle name="Normal 28 3" xfId="1410"/>
    <cellStyle name="Normal 28 3 2" xfId="1411"/>
    <cellStyle name="Normal 28 4" xfId="1412"/>
    <cellStyle name="Normal 29" xfId="1413"/>
    <cellStyle name="Normal 29 2" xfId="1414"/>
    <cellStyle name="Normal 29 2 2" xfId="1415"/>
    <cellStyle name="Normal 29 2 2 2" xfId="1416"/>
    <cellStyle name="Normal 29 2 3" xfId="1417"/>
    <cellStyle name="Normal 29 3" xfId="1418"/>
    <cellStyle name="Normal 29 3 2" xfId="1419"/>
    <cellStyle name="Normal 29 4" xfId="1420"/>
    <cellStyle name="Normal 3" xfId="1421"/>
    <cellStyle name="Normal 3 10" xfId="1422"/>
    <cellStyle name="Normal 3 10 2" xfId="1423"/>
    <cellStyle name="Normal 3 10 2 2" xfId="1424"/>
    <cellStyle name="Normal 3 10 3" xfId="1425"/>
    <cellStyle name="Normal 3 11" xfId="1426"/>
    <cellStyle name="Normal 3 11 2" xfId="1427"/>
    <cellStyle name="Normal 3 12" xfId="1428"/>
    <cellStyle name="Normal 3 2" xfId="1429"/>
    <cellStyle name="Normal 3 2 10" xfId="1430"/>
    <cellStyle name="Normal 3 2 11" xfId="1431"/>
    <cellStyle name="Normal 3 2 2" xfId="1432"/>
    <cellStyle name="Normal 3 2 2 2" xfId="1433"/>
    <cellStyle name="Normal 3 2 2 2 2" xfId="1434"/>
    <cellStyle name="Normal 3 2 2 2 2 2" xfId="1435"/>
    <cellStyle name="Normal 3 2 2 2 2 2 2" xfId="1436"/>
    <cellStyle name="Normal 3 2 2 2 2 2 2 2" xfId="1437"/>
    <cellStyle name="Normal 3 2 2 2 2 2 3" xfId="1438"/>
    <cellStyle name="Normal 3 2 2 2 2 3" xfId="1439"/>
    <cellStyle name="Normal 3 2 2 2 2 3 2" xfId="1440"/>
    <cellStyle name="Normal 3 2 2 2 2 4" xfId="1441"/>
    <cellStyle name="Normal 3 2 2 2 3" xfId="1442"/>
    <cellStyle name="Normal 3 2 2 2 3 2" xfId="1443"/>
    <cellStyle name="Normal 3 2 2 2 3 2 2" xfId="1444"/>
    <cellStyle name="Normal 3 2 2 2 3 3" xfId="1445"/>
    <cellStyle name="Normal 3 2 2 2 4" xfId="1446"/>
    <cellStyle name="Normal 3 2 2 2 4 2" xfId="1447"/>
    <cellStyle name="Normal 3 2 2 2 5" xfId="1448"/>
    <cellStyle name="Normal 3 2 2 3" xfId="1449"/>
    <cellStyle name="Normal 3 2 2 3 2" xfId="1450"/>
    <cellStyle name="Normal 3 2 2 3 2 2" xfId="1451"/>
    <cellStyle name="Normal 3 2 2 3 2 2 2" xfId="1452"/>
    <cellStyle name="Normal 3 2 2 3 2 3" xfId="1453"/>
    <cellStyle name="Normal 3 2 2 3 3" xfId="1454"/>
    <cellStyle name="Normal 3 2 2 3 3 2" xfId="1455"/>
    <cellStyle name="Normal 3 2 2 3 4" xfId="1456"/>
    <cellStyle name="Normal 3 2 2 4" xfId="1457"/>
    <cellStyle name="Normal 3 2 2 4 2" xfId="1458"/>
    <cellStyle name="Normal 3 2 2 4 2 2" xfId="1459"/>
    <cellStyle name="Normal 3 2 2 4 3" xfId="1460"/>
    <cellStyle name="Normal 3 2 2 5" xfId="1461"/>
    <cellStyle name="Normal 3 2 2 5 2" xfId="1462"/>
    <cellStyle name="Normal 3 2 2 6" xfId="1463"/>
    <cellStyle name="Normal 3 2 3" xfId="1464"/>
    <cellStyle name="Normal 3 2 3 2" xfId="1465"/>
    <cellStyle name="Normal 3 2 3 2 2" xfId="1466"/>
    <cellStyle name="Normal 3 2 3 2 2 2" xfId="1467"/>
    <cellStyle name="Normal 3 2 3 2 2 2 2" xfId="1468"/>
    <cellStyle name="Normal 3 2 3 2 2 3" xfId="1469"/>
    <cellStyle name="Normal 3 2 3 2 3" xfId="1470"/>
    <cellStyle name="Normal 3 2 3 2 3 2" xfId="1471"/>
    <cellStyle name="Normal 3 2 3 2 4" xfId="1472"/>
    <cellStyle name="Normal 3 2 3 3" xfId="1473"/>
    <cellStyle name="Normal 3 2 3 3 2" xfId="1474"/>
    <cellStyle name="Normal 3 2 3 3 2 2" xfId="1475"/>
    <cellStyle name="Normal 3 2 3 3 3" xfId="1476"/>
    <cellStyle name="Normal 3 2 3 4" xfId="1477"/>
    <cellStyle name="Normal 3 2 3 4 2" xfId="1478"/>
    <cellStyle name="Normal 3 2 3 5" xfId="1479"/>
    <cellStyle name="Normal 3 2 4" xfId="1480"/>
    <cellStyle name="Normal 3 2 4 2" xfId="1481"/>
    <cellStyle name="Normal 3 2 4 2 2" xfId="1482"/>
    <cellStyle name="Normal 3 2 4 2 2 2" xfId="1483"/>
    <cellStyle name="Normal 3 2 4 2 3" xfId="1484"/>
    <cellStyle name="Normal 3 2 4 3" xfId="1485"/>
    <cellStyle name="Normal 3 2 4 3 2" xfId="1486"/>
    <cellStyle name="Normal 3 2 4 4" xfId="1487"/>
    <cellStyle name="Normal 3 2 5" xfId="1488"/>
    <cellStyle name="Normal 3 2 5 2" xfId="1489"/>
    <cellStyle name="Normal 3 2 5 2 2" xfId="1490"/>
    <cellStyle name="Normal 3 2 5 3" xfId="1491"/>
    <cellStyle name="Normal 3 2 6" xfId="1492"/>
    <cellStyle name="Normal 3 2 6 2" xfId="1493"/>
    <cellStyle name="Normal 3 2 7" xfId="1494"/>
    <cellStyle name="Normal 3 2 8" xfId="1495"/>
    <cellStyle name="Normal 3 2 9" xfId="1496"/>
    <cellStyle name="Normal 3 3" xfId="1497"/>
    <cellStyle name="Normal 3 3 2" xfId="1498"/>
    <cellStyle name="Normal 3 3 2 2" xfId="1499"/>
    <cellStyle name="Normal 3 3 2 2 2" xfId="1500"/>
    <cellStyle name="Normal 3 3 2 2 2 2" xfId="1501"/>
    <cellStyle name="Normal 3 3 2 2 2 2 2" xfId="1502"/>
    <cellStyle name="Normal 3 3 2 2 2 3" xfId="1503"/>
    <cellStyle name="Normal 3 3 2 2 3" xfId="1504"/>
    <cellStyle name="Normal 3 3 2 2 3 2" xfId="1505"/>
    <cellStyle name="Normal 3 3 2 2 4" xfId="1506"/>
    <cellStyle name="Normal 3 3 2 3" xfId="1507"/>
    <cellStyle name="Normal 3 3 2 3 2" xfId="1508"/>
    <cellStyle name="Normal 3 3 2 3 2 2" xfId="1509"/>
    <cellStyle name="Normal 3 3 2 3 3" xfId="1510"/>
    <cellStyle name="Normal 3 3 2 4" xfId="1511"/>
    <cellStyle name="Normal 3 3 2 4 2" xfId="1512"/>
    <cellStyle name="Normal 3 3 2 5" xfId="1513"/>
    <cellStyle name="Normal 3 3 3" xfId="1514"/>
    <cellStyle name="Normal 3 3 3 2" xfId="1515"/>
    <cellStyle name="Normal 3 3 3 2 2" xfId="1516"/>
    <cellStyle name="Normal 3 3 3 2 2 2" xfId="1517"/>
    <cellStyle name="Normal 3 3 3 2 3" xfId="1518"/>
    <cellStyle name="Normal 3 3 3 3" xfId="1519"/>
    <cellStyle name="Normal 3 3 3 3 2" xfId="1520"/>
    <cellStyle name="Normal 3 3 3 4" xfId="1521"/>
    <cellStyle name="Normal 3 3 4" xfId="1522"/>
    <cellStyle name="Normal 3 3 4 2" xfId="1523"/>
    <cellStyle name="Normal 3 3 4 2 2" xfId="1524"/>
    <cellStyle name="Normal 3 3 4 3" xfId="1525"/>
    <cellStyle name="Normal 3 3 5" xfId="1526"/>
    <cellStyle name="Normal 3 3 5 2" xfId="1527"/>
    <cellStyle name="Normal 3 3 6" xfId="1528"/>
    <cellStyle name="Normal 3 3 7" xfId="1529"/>
    <cellStyle name="Normal 3 3 8" xfId="1530"/>
    <cellStyle name="Normal 3 4" xfId="1531"/>
    <cellStyle name="Normal 3 4 2" xfId="1532"/>
    <cellStyle name="Normal 3 4 2 2" xfId="1533"/>
    <cellStyle name="Normal 3 4 2 2 2" xfId="1534"/>
    <cellStyle name="Normal 3 4 2 2 2 2" xfId="1535"/>
    <cellStyle name="Normal 3 4 2 2 3" xfId="1536"/>
    <cellStyle name="Normal 3 4 2 3" xfId="1537"/>
    <cellStyle name="Normal 3 4 2 3 2" xfId="1538"/>
    <cellStyle name="Normal 3 4 2 4" xfId="1539"/>
    <cellStyle name="Normal 3 4 3" xfId="1540"/>
    <cellStyle name="Normal 3 4 3 2" xfId="1541"/>
    <cellStyle name="Normal 3 4 3 2 2" xfId="1542"/>
    <cellStyle name="Normal 3 4 3 3" xfId="1543"/>
    <cellStyle name="Normal 3 4 4" xfId="1544"/>
    <cellStyle name="Normal 3 4 4 2" xfId="1545"/>
    <cellStyle name="Normal 3 4 5" xfId="1546"/>
    <cellStyle name="Normal 3 4 6" xfId="1547"/>
    <cellStyle name="Normal 3 4 7" xfId="1548"/>
    <cellStyle name="Normal 3 4 8" xfId="1549"/>
    <cellStyle name="Normal 3 5" xfId="1550"/>
    <cellStyle name="Normal 3 5 2" xfId="1551"/>
    <cellStyle name="Normal 3 5 2 2" xfId="1552"/>
    <cellStyle name="Normal 3 5 2 2 2" xfId="1553"/>
    <cellStyle name="Normal 3 5 2 3" xfId="1554"/>
    <cellStyle name="Normal 3 5 3" xfId="1555"/>
    <cellStyle name="Normal 3 5 3 2" xfId="1556"/>
    <cellStyle name="Normal 3 5 4" xfId="1557"/>
    <cellStyle name="Normal 3 6" xfId="1558"/>
    <cellStyle name="Normal 3 6 2" xfId="1559"/>
    <cellStyle name="Normal 3 6 2 2" xfId="1560"/>
    <cellStyle name="Normal 3 6 3" xfId="1561"/>
    <cellStyle name="Normal 3 7" xfId="1562"/>
    <cellStyle name="Normal 3 7 2" xfId="1563"/>
    <cellStyle name="Normal 3 8" xfId="1564"/>
    <cellStyle name="Normal 3 8 2" xfId="1565"/>
    <cellStyle name="Normal 3 8 2 2" xfId="1566"/>
    <cellStyle name="Normal 3 8 3" xfId="1567"/>
    <cellStyle name="Normal 3 8 4" xfId="1568"/>
    <cellStyle name="Normal 3 9" xfId="1569"/>
    <cellStyle name="Normal 30" xfId="1570"/>
    <cellStyle name="Normal 30 2" xfId="1571"/>
    <cellStyle name="Normal 30 2 2" xfId="1572"/>
    <cellStyle name="Normal 30 2 2 2" xfId="1573"/>
    <cellStyle name="Normal 30 2 3" xfId="1574"/>
    <cellStyle name="Normal 30 3" xfId="1575"/>
    <cellStyle name="Normal 30 3 2" xfId="1576"/>
    <cellStyle name="Normal 30 4" xfId="1577"/>
    <cellStyle name="Normal 31" xfId="1578"/>
    <cellStyle name="Normal 31 2" xfId="1579"/>
    <cellStyle name="Normal 31 2 2" xfId="1580"/>
    <cellStyle name="Normal 31 2 2 2" xfId="1581"/>
    <cellStyle name="Normal 31 2 3" xfId="1582"/>
    <cellStyle name="Normal 31 3" xfId="1583"/>
    <cellStyle name="Normal 31 3 2" xfId="1584"/>
    <cellStyle name="Normal 31 4" xfId="1585"/>
    <cellStyle name="Normal 32" xfId="1586"/>
    <cellStyle name="Normal 32 2" xfId="1587"/>
    <cellStyle name="Normal 32 2 2" xfId="1588"/>
    <cellStyle name="Normal 32 2 2 2" xfId="1589"/>
    <cellStyle name="Normal 32 2 3" xfId="1590"/>
    <cellStyle name="Normal 32 3" xfId="1591"/>
    <cellStyle name="Normal 32 3 2" xfId="1592"/>
    <cellStyle name="Normal 32 4" xfId="1593"/>
    <cellStyle name="Normal 33" xfId="1594"/>
    <cellStyle name="Normal 33 2" xfId="1595"/>
    <cellStyle name="Normal 33 2 2" xfId="1596"/>
    <cellStyle name="Normal 33 2 2 2" xfId="1597"/>
    <cellStyle name="Normal 33 2 3" xfId="1598"/>
    <cellStyle name="Normal 33 3" xfId="1599"/>
    <cellStyle name="Normal 33 3 2" xfId="1600"/>
    <cellStyle name="Normal 33 4" xfId="1601"/>
    <cellStyle name="Normal 34" xfId="1602"/>
    <cellStyle name="Normal 34 2" xfId="1603"/>
    <cellStyle name="Normal 34 2 2" xfId="1604"/>
    <cellStyle name="Normal 34 2 2 2" xfId="1605"/>
    <cellStyle name="Normal 34 2 3" xfId="1606"/>
    <cellStyle name="Normal 34 3" xfId="1607"/>
    <cellStyle name="Normal 34 3 2" xfId="1608"/>
    <cellStyle name="Normal 34 4" xfId="1609"/>
    <cellStyle name="Normal 35" xfId="1610"/>
    <cellStyle name="Normal 35 2" xfId="1611"/>
    <cellStyle name="Normal 35 2 2" xfId="1612"/>
    <cellStyle name="Normal 35 2 2 2" xfId="1613"/>
    <cellStyle name="Normal 35 2 3" xfId="1614"/>
    <cellStyle name="Normal 35 3" xfId="1615"/>
    <cellStyle name="Normal 35 3 2" xfId="1616"/>
    <cellStyle name="Normal 35 4" xfId="1617"/>
    <cellStyle name="Normal 36" xfId="1618"/>
    <cellStyle name="Normal 36 2" xfId="1619"/>
    <cellStyle name="Normal 36 2 2" xfId="1620"/>
    <cellStyle name="Normal 36 2 2 2" xfId="1621"/>
    <cellStyle name="Normal 36 2 3" xfId="1622"/>
    <cellStyle name="Normal 36 3" xfId="1623"/>
    <cellStyle name="Normal 36 3 2" xfId="1624"/>
    <cellStyle name="Normal 36 4" xfId="1625"/>
    <cellStyle name="Normal 37" xfId="1626"/>
    <cellStyle name="Normal 37 2" xfId="1627"/>
    <cellStyle name="Normal 37 2 2" xfId="1628"/>
    <cellStyle name="Normal 37 2 2 2" xfId="1629"/>
    <cellStyle name="Normal 37 2 3" xfId="1630"/>
    <cellStyle name="Normal 37 3" xfId="1631"/>
    <cellStyle name="Normal 37 3 2" xfId="1632"/>
    <cellStyle name="Normal 37 4" xfId="1633"/>
    <cellStyle name="Normal 38" xfId="1634"/>
    <cellStyle name="Normal 38 2" xfId="1635"/>
    <cellStyle name="Normal 38 2 2" xfId="1636"/>
    <cellStyle name="Normal 38 3" xfId="1637"/>
    <cellStyle name="Normal 39" xfId="1638"/>
    <cellStyle name="Normal 4" xfId="1639"/>
    <cellStyle name="Normal 4 10" xfId="1640"/>
    <cellStyle name="Normal 4 11" xfId="1641"/>
    <cellStyle name="Normal 4 12" xfId="1642"/>
    <cellStyle name="Normal 4 2" xfId="1643"/>
    <cellStyle name="Normal 4 2 10" xfId="1644"/>
    <cellStyle name="Normal 4 2 2" xfId="1645"/>
    <cellStyle name="Normal 4 2 2 2" xfId="1646"/>
    <cellStyle name="Normal 4 2 2 2 2" xfId="1647"/>
    <cellStyle name="Normal 4 2 2 2 2 2" xfId="1648"/>
    <cellStyle name="Normal 4 2 2 2 2 2 2" xfId="1649"/>
    <cellStyle name="Normal 4 2 2 2 2 2 2 2" xfId="1650"/>
    <cellStyle name="Normal 4 2 2 2 2 2 3" xfId="1651"/>
    <cellStyle name="Normal 4 2 2 2 2 3" xfId="1652"/>
    <cellStyle name="Normal 4 2 2 2 2 3 2" xfId="1653"/>
    <cellStyle name="Normal 4 2 2 2 2 4" xfId="1654"/>
    <cellStyle name="Normal 4 2 2 2 3" xfId="1655"/>
    <cellStyle name="Normal 4 2 2 2 3 2" xfId="1656"/>
    <cellStyle name="Normal 4 2 2 2 3 2 2" xfId="1657"/>
    <cellStyle name="Normal 4 2 2 2 3 3" xfId="1658"/>
    <cellStyle name="Normal 4 2 2 2 4" xfId="1659"/>
    <cellStyle name="Normal 4 2 2 2 4 2" xfId="1660"/>
    <cellStyle name="Normal 4 2 2 2 5" xfId="1661"/>
    <cellStyle name="Normal 4 2 2 3" xfId="1662"/>
    <cellStyle name="Normal 4 2 2 3 2" xfId="1663"/>
    <cellStyle name="Normal 4 2 2 3 2 2" xfId="1664"/>
    <cellStyle name="Normal 4 2 2 3 2 2 2" xfId="1665"/>
    <cellStyle name="Normal 4 2 2 3 2 3" xfId="1666"/>
    <cellStyle name="Normal 4 2 2 3 3" xfId="1667"/>
    <cellStyle name="Normal 4 2 2 3 3 2" xfId="1668"/>
    <cellStyle name="Normal 4 2 2 3 4" xfId="1669"/>
    <cellStyle name="Normal 4 2 2 4" xfId="1670"/>
    <cellStyle name="Normal 4 2 2 4 2" xfId="1671"/>
    <cellStyle name="Normal 4 2 2 4 2 2" xfId="1672"/>
    <cellStyle name="Normal 4 2 2 4 3" xfId="1673"/>
    <cellStyle name="Normal 4 2 2 5" xfId="1674"/>
    <cellStyle name="Normal 4 2 2 5 2" xfId="1675"/>
    <cellStyle name="Normal 4 2 2 6" xfId="1676"/>
    <cellStyle name="Normal 4 2 2 7" xfId="1677"/>
    <cellStyle name="Normal 4 2 2 8" xfId="1678"/>
    <cellStyle name="Normal 4 2 3" xfId="1679"/>
    <cellStyle name="Normal 4 2 3 2" xfId="1680"/>
    <cellStyle name="Normal 4 2 3 2 2" xfId="1681"/>
    <cellStyle name="Normal 4 2 3 2 2 2" xfId="1682"/>
    <cellStyle name="Normal 4 2 3 2 2 2 2" xfId="1683"/>
    <cellStyle name="Normal 4 2 3 2 2 3" xfId="1684"/>
    <cellStyle name="Normal 4 2 3 2 3" xfId="1685"/>
    <cellStyle name="Normal 4 2 3 2 3 2" xfId="1686"/>
    <cellStyle name="Normal 4 2 3 2 4" xfId="1687"/>
    <cellStyle name="Normal 4 2 3 3" xfId="1688"/>
    <cellStyle name="Normal 4 2 3 3 2" xfId="1689"/>
    <cellStyle name="Normal 4 2 3 3 2 2" xfId="1690"/>
    <cellStyle name="Normal 4 2 3 3 3" xfId="1691"/>
    <cellStyle name="Normal 4 2 3 4" xfId="1692"/>
    <cellStyle name="Normal 4 2 3 4 2" xfId="1693"/>
    <cellStyle name="Normal 4 2 3 5" xfId="1694"/>
    <cellStyle name="Normal 4 2 4" xfId="1695"/>
    <cellStyle name="Normal 4 2 4 2" xfId="1696"/>
    <cellStyle name="Normal 4 2 4 2 2" xfId="1697"/>
    <cellStyle name="Normal 4 2 4 2 2 2" xfId="1698"/>
    <cellStyle name="Normal 4 2 4 2 3" xfId="1699"/>
    <cellStyle name="Normal 4 2 4 3" xfId="1700"/>
    <cellStyle name="Normal 4 2 4 3 2" xfId="1701"/>
    <cellStyle name="Normal 4 2 4 4" xfId="1702"/>
    <cellStyle name="Normal 4 2 5" xfId="1703"/>
    <cellStyle name="Normal 4 2 5 2" xfId="1704"/>
    <cellStyle name="Normal 4 2 5 2 2" xfId="1705"/>
    <cellStyle name="Normal 4 2 5 3" xfId="1706"/>
    <cellStyle name="Normal 4 2 6" xfId="1707"/>
    <cellStyle name="Normal 4 2 6 2" xfId="1708"/>
    <cellStyle name="Normal 4 2 7" xfId="1709"/>
    <cellStyle name="Normal 4 2 8" xfId="1710"/>
    <cellStyle name="Normal 4 2 9" xfId="1711"/>
    <cellStyle name="Normal 4 3" xfId="1712"/>
    <cellStyle name="Normal 4 3 2" xfId="1713"/>
    <cellStyle name="Normal 4 3 2 2" xfId="1714"/>
    <cellStyle name="Normal 4 3 2 2 2" xfId="1715"/>
    <cellStyle name="Normal 4 3 2 2 2 2" xfId="1716"/>
    <cellStyle name="Normal 4 3 2 2 2 2 2" xfId="1717"/>
    <cellStyle name="Normal 4 3 2 2 2 3" xfId="1718"/>
    <cellStyle name="Normal 4 3 2 2 3" xfId="1719"/>
    <cellStyle name="Normal 4 3 2 2 3 2" xfId="1720"/>
    <cellStyle name="Normal 4 3 2 2 4" xfId="1721"/>
    <cellStyle name="Normal 4 3 2 3" xfId="1722"/>
    <cellStyle name="Normal 4 3 2 3 2" xfId="1723"/>
    <cellStyle name="Normal 4 3 2 3 2 2" xfId="1724"/>
    <cellStyle name="Normal 4 3 2 3 3" xfId="1725"/>
    <cellStyle name="Normal 4 3 2 4" xfId="1726"/>
    <cellStyle name="Normal 4 3 2 4 2" xfId="1727"/>
    <cellStyle name="Normal 4 3 2 5" xfId="1728"/>
    <cellStyle name="Normal 4 3 3" xfId="1729"/>
    <cellStyle name="Normal 4 3 3 2" xfId="1730"/>
    <cellStyle name="Normal 4 3 3 2 2" xfId="1731"/>
    <cellStyle name="Normal 4 3 3 2 2 2" xfId="1732"/>
    <cellStyle name="Normal 4 3 3 2 3" xfId="1733"/>
    <cellStyle name="Normal 4 3 3 3" xfId="1734"/>
    <cellStyle name="Normal 4 3 3 3 2" xfId="1735"/>
    <cellStyle name="Normal 4 3 3 4" xfId="1736"/>
    <cellStyle name="Normal 4 3 4" xfId="1737"/>
    <cellStyle name="Normal 4 3 4 2" xfId="1738"/>
    <cellStyle name="Normal 4 3 4 2 2" xfId="1739"/>
    <cellStyle name="Normal 4 3 4 3" xfId="1740"/>
    <cellStyle name="Normal 4 3 5" xfId="1741"/>
    <cellStyle name="Normal 4 3 5 2" xfId="1742"/>
    <cellStyle name="Normal 4 3 6" xfId="1743"/>
    <cellStyle name="Normal 4 3 7" xfId="1744"/>
    <cellStyle name="Normal 4 3 8" xfId="1745"/>
    <cellStyle name="Normal 4 4" xfId="1746"/>
    <cellStyle name="Normal 4 4 2" xfId="1747"/>
    <cellStyle name="Normal 4 4 2 2" xfId="1748"/>
    <cellStyle name="Normal 4 4 2 2 2" xfId="1749"/>
    <cellStyle name="Normal 4 4 2 2 2 2" xfId="1750"/>
    <cellStyle name="Normal 4 4 2 2 3" xfId="1751"/>
    <cellStyle name="Normal 4 4 2 3" xfId="1752"/>
    <cellStyle name="Normal 4 4 2 3 2" xfId="1753"/>
    <cellStyle name="Normal 4 4 2 4" xfId="1754"/>
    <cellStyle name="Normal 4 4 3" xfId="1755"/>
    <cellStyle name="Normal 4 4 3 2" xfId="1756"/>
    <cellStyle name="Normal 4 4 3 2 2" xfId="1757"/>
    <cellStyle name="Normal 4 4 3 3" xfId="1758"/>
    <cellStyle name="Normal 4 4 4" xfId="1759"/>
    <cellStyle name="Normal 4 4 4 2" xfId="1760"/>
    <cellStyle name="Normal 4 4 5" xfId="1761"/>
    <cellStyle name="Normal 4 5" xfId="1762"/>
    <cellStyle name="Normal 4 5 2" xfId="1763"/>
    <cellStyle name="Normal 4 5 2 2" xfId="1764"/>
    <cellStyle name="Normal 4 5 2 2 2" xfId="1765"/>
    <cellStyle name="Normal 4 5 2 3" xfId="1766"/>
    <cellStyle name="Normal 4 5 3" xfId="1767"/>
    <cellStyle name="Normal 4 5 3 2" xfId="1768"/>
    <cellStyle name="Normal 4 5 4" xfId="1769"/>
    <cellStyle name="Normal 4 6" xfId="1770"/>
    <cellStyle name="Normal 4 6 2" xfId="1771"/>
    <cellStyle name="Normal 4 6 2 2" xfId="1772"/>
    <cellStyle name="Normal 4 6 3" xfId="1773"/>
    <cellStyle name="Normal 4 7" xfId="1774"/>
    <cellStyle name="Normal 4 7 2" xfId="1775"/>
    <cellStyle name="Normal 4 8" xfId="1776"/>
    <cellStyle name="Normal 4 9" xfId="1777"/>
    <cellStyle name="Normal 40" xfId="1778"/>
    <cellStyle name="Normal 40 2" xfId="1779"/>
    <cellStyle name="Normal 41" xfId="1780"/>
    <cellStyle name="Normal 42" xfId="1781"/>
    <cellStyle name="Normal 42 2" xfId="1782"/>
    <cellStyle name="Normal 42 3" xfId="1783"/>
    <cellStyle name="Normal 43" xfId="1784"/>
    <cellStyle name="Normal 43 2" xfId="1785"/>
    <cellStyle name="Normal 44" xfId="1786"/>
    <cellStyle name="Normal 45" xfId="1787"/>
    <cellStyle name="Normal 46" xfId="1788"/>
    <cellStyle name="Normal 47" xfId="1789"/>
    <cellStyle name="Normal 48" xfId="1790"/>
    <cellStyle name="Normal 49" xfId="1791"/>
    <cellStyle name="Normal 5" xfId="1792"/>
    <cellStyle name="Normal 5 10" xfId="1793"/>
    <cellStyle name="Normal 5 11" xfId="1794"/>
    <cellStyle name="Normal 5 12" xfId="1795"/>
    <cellStyle name="Normal 5 2" xfId="1796"/>
    <cellStyle name="Normal 5 2 2" xfId="1797"/>
    <cellStyle name="Normal 5 2 2 2" xfId="1798"/>
    <cellStyle name="Normal 5 2 2 2 2" xfId="1799"/>
    <cellStyle name="Normal 5 2 2 2 2 2" xfId="1800"/>
    <cellStyle name="Normal 5 2 2 2 2 2 2" xfId="1801"/>
    <cellStyle name="Normal 5 2 2 2 2 2 2 2" xfId="1802"/>
    <cellStyle name="Normal 5 2 2 2 2 2 3" xfId="1803"/>
    <cellStyle name="Normal 5 2 2 2 2 3" xfId="1804"/>
    <cellStyle name="Normal 5 2 2 2 2 3 2" xfId="1805"/>
    <cellStyle name="Normal 5 2 2 2 2 4" xfId="1806"/>
    <cellStyle name="Normal 5 2 2 2 3" xfId="1807"/>
    <cellStyle name="Normal 5 2 2 2 3 2" xfId="1808"/>
    <cellStyle name="Normal 5 2 2 2 3 2 2" xfId="1809"/>
    <cellStyle name="Normal 5 2 2 2 3 3" xfId="1810"/>
    <cellStyle name="Normal 5 2 2 2 4" xfId="1811"/>
    <cellStyle name="Normal 5 2 2 2 4 2" xfId="1812"/>
    <cellStyle name="Normal 5 2 2 2 5" xfId="1813"/>
    <cellStyle name="Normal 5 2 2 3" xfId="1814"/>
    <cellStyle name="Normal 5 2 2 3 2" xfId="1815"/>
    <cellStyle name="Normal 5 2 2 3 2 2" xfId="1816"/>
    <cellStyle name="Normal 5 2 2 3 2 2 2" xfId="1817"/>
    <cellStyle name="Normal 5 2 2 3 2 3" xfId="1818"/>
    <cellStyle name="Normal 5 2 2 3 3" xfId="1819"/>
    <cellStyle name="Normal 5 2 2 3 3 2" xfId="1820"/>
    <cellStyle name="Normal 5 2 2 3 4" xfId="1821"/>
    <cellStyle name="Normal 5 2 2 4" xfId="1822"/>
    <cellStyle name="Normal 5 2 2 4 2" xfId="1823"/>
    <cellStyle name="Normal 5 2 2 4 2 2" xfId="1824"/>
    <cellStyle name="Normal 5 2 2 4 3" xfId="1825"/>
    <cellStyle name="Normal 5 2 2 5" xfId="1826"/>
    <cellStyle name="Normal 5 2 2 5 2" xfId="1827"/>
    <cellStyle name="Normal 5 2 2 6" xfId="1828"/>
    <cellStyle name="Normal 5 2 3" xfId="1829"/>
    <cellStyle name="Normal 5 2 3 2" xfId="1830"/>
    <cellStyle name="Normal 5 2 3 2 2" xfId="1831"/>
    <cellStyle name="Normal 5 2 3 2 2 2" xfId="1832"/>
    <cellStyle name="Normal 5 2 3 2 2 2 2" xfId="1833"/>
    <cellStyle name="Normal 5 2 3 2 2 3" xfId="1834"/>
    <cellStyle name="Normal 5 2 3 2 3" xfId="1835"/>
    <cellStyle name="Normal 5 2 3 2 3 2" xfId="1836"/>
    <cellStyle name="Normal 5 2 3 2 4" xfId="1837"/>
    <cellStyle name="Normal 5 2 3 3" xfId="1838"/>
    <cellStyle name="Normal 5 2 3 3 2" xfId="1839"/>
    <cellStyle name="Normal 5 2 3 3 2 2" xfId="1840"/>
    <cellStyle name="Normal 5 2 3 3 3" xfId="1841"/>
    <cellStyle name="Normal 5 2 3 4" xfId="1842"/>
    <cellStyle name="Normal 5 2 3 4 2" xfId="1843"/>
    <cellStyle name="Normal 5 2 3 5" xfId="1844"/>
    <cellStyle name="Normal 5 2 4" xfId="1845"/>
    <cellStyle name="Normal 5 2 4 2" xfId="1846"/>
    <cellStyle name="Normal 5 2 4 2 2" xfId="1847"/>
    <cellStyle name="Normal 5 2 4 2 2 2" xfId="1848"/>
    <cellStyle name="Normal 5 2 4 2 3" xfId="1849"/>
    <cellStyle name="Normal 5 2 4 3" xfId="1850"/>
    <cellStyle name="Normal 5 2 4 3 2" xfId="1851"/>
    <cellStyle name="Normal 5 2 4 4" xfId="1852"/>
    <cellStyle name="Normal 5 2 5" xfId="1853"/>
    <cellStyle name="Normal 5 2 5 2" xfId="1854"/>
    <cellStyle name="Normal 5 2 5 2 2" xfId="1855"/>
    <cellStyle name="Normal 5 2 5 3" xfId="1856"/>
    <cellStyle name="Normal 5 2 6" xfId="1857"/>
    <cellStyle name="Normal 5 2 6 2" xfId="1858"/>
    <cellStyle name="Normal 5 2 7" xfId="1859"/>
    <cellStyle name="Normal 5 2 8" xfId="1860"/>
    <cellStyle name="Normal 5 2 9" xfId="1861"/>
    <cellStyle name="Normal 5 3" xfId="1862"/>
    <cellStyle name="Normal 5 3 2" xfId="1863"/>
    <cellStyle name="Normal 5 3 2 2" xfId="1864"/>
    <cellStyle name="Normal 5 3 2 2 2" xfId="1865"/>
    <cellStyle name="Normal 5 3 2 2 2 2" xfId="1866"/>
    <cellStyle name="Normal 5 3 2 2 2 2 2" xfId="1867"/>
    <cellStyle name="Normal 5 3 2 2 2 3" xfId="1868"/>
    <cellStyle name="Normal 5 3 2 2 3" xfId="1869"/>
    <cellStyle name="Normal 5 3 2 2 3 2" xfId="1870"/>
    <cellStyle name="Normal 5 3 2 2 4" xfId="1871"/>
    <cellStyle name="Normal 5 3 2 3" xfId="1872"/>
    <cellStyle name="Normal 5 3 2 3 2" xfId="1873"/>
    <cellStyle name="Normal 5 3 2 3 2 2" xfId="1874"/>
    <cellStyle name="Normal 5 3 2 3 3" xfId="1875"/>
    <cellStyle name="Normal 5 3 2 4" xfId="1876"/>
    <cellStyle name="Normal 5 3 2 4 2" xfId="1877"/>
    <cellStyle name="Normal 5 3 2 5" xfId="1878"/>
    <cellStyle name="Normal 5 3 3" xfId="1879"/>
    <cellStyle name="Normal 5 3 3 2" xfId="1880"/>
    <cellStyle name="Normal 5 3 3 2 2" xfId="1881"/>
    <cellStyle name="Normal 5 3 3 2 2 2" xfId="1882"/>
    <cellStyle name="Normal 5 3 3 2 3" xfId="1883"/>
    <cellStyle name="Normal 5 3 3 3" xfId="1884"/>
    <cellStyle name="Normal 5 3 3 3 2" xfId="1885"/>
    <cellStyle name="Normal 5 3 3 4" xfId="1886"/>
    <cellStyle name="Normal 5 3 4" xfId="1887"/>
    <cellStyle name="Normal 5 3 4 2" xfId="1888"/>
    <cellStyle name="Normal 5 3 4 2 2" xfId="1889"/>
    <cellStyle name="Normal 5 3 4 3" xfId="1890"/>
    <cellStyle name="Normal 5 3 5" xfId="1891"/>
    <cellStyle name="Normal 5 3 5 2" xfId="1892"/>
    <cellStyle name="Normal 5 3 6" xfId="1893"/>
    <cellStyle name="Normal 5 4" xfId="1894"/>
    <cellStyle name="Normal 5 4 2" xfId="1895"/>
    <cellStyle name="Normal 5 4 2 2" xfId="1896"/>
    <cellStyle name="Normal 5 4 2 2 2" xfId="1897"/>
    <cellStyle name="Normal 5 4 2 2 2 2" xfId="1898"/>
    <cellStyle name="Normal 5 4 2 2 3" xfId="1899"/>
    <cellStyle name="Normal 5 4 2 3" xfId="1900"/>
    <cellStyle name="Normal 5 4 2 3 2" xfId="1901"/>
    <cellStyle name="Normal 5 4 2 4" xfId="1902"/>
    <cellStyle name="Normal 5 4 3" xfId="1903"/>
    <cellStyle name="Normal 5 4 3 2" xfId="1904"/>
    <cellStyle name="Normal 5 4 3 2 2" xfId="1905"/>
    <cellStyle name="Normal 5 4 3 3" xfId="1906"/>
    <cellStyle name="Normal 5 4 4" xfId="1907"/>
    <cellStyle name="Normal 5 4 4 2" xfId="1908"/>
    <cellStyle name="Normal 5 4 5" xfId="1909"/>
    <cellStyle name="Normal 5 5" xfId="1910"/>
    <cellStyle name="Normal 5 5 2" xfId="1911"/>
    <cellStyle name="Normal 5 5 2 2" xfId="1912"/>
    <cellStyle name="Normal 5 5 2 2 2" xfId="1913"/>
    <cellStyle name="Normal 5 5 2 3" xfId="1914"/>
    <cellStyle name="Normal 5 5 3" xfId="1915"/>
    <cellStyle name="Normal 5 5 3 2" xfId="1916"/>
    <cellStyle name="Normal 5 5 4" xfId="1917"/>
    <cellStyle name="Normal 5 6" xfId="1918"/>
    <cellStyle name="Normal 5 6 2" xfId="1919"/>
    <cellStyle name="Normal 5 6 2 2" xfId="1920"/>
    <cellStyle name="Normal 5 6 3" xfId="1921"/>
    <cellStyle name="Normal 5 7" xfId="1922"/>
    <cellStyle name="Normal 5 7 2" xfId="1923"/>
    <cellStyle name="Normal 5 8" xfId="1924"/>
    <cellStyle name="Normal 5 9" xfId="1925"/>
    <cellStyle name="Normal 50" xfId="1926"/>
    <cellStyle name="Normal 51" xfId="1927"/>
    <cellStyle name="Normal 52" xfId="1928"/>
    <cellStyle name="Normal 52 2" xfId="1929"/>
    <cellStyle name="Normal 53" xfId="1930"/>
    <cellStyle name="Normal 56" xfId="1931"/>
    <cellStyle name="Normal 56 2" xfId="1932"/>
    <cellStyle name="Normal 56 2 2" xfId="1933"/>
    <cellStyle name="Normal 56 2 2 2" xfId="1934"/>
    <cellStyle name="Normal 56 2 2 2 2" xfId="1935"/>
    <cellStyle name="Normal 56 2 2 2 2 2" xfId="1936"/>
    <cellStyle name="Normal 56 2 2 2 2 2 2" xfId="1937"/>
    <cellStyle name="Normal 56 2 2 2 2 2 2 2" xfId="1938"/>
    <cellStyle name="Normal 56 2 2 2 2 2 2 2 2" xfId="1939"/>
    <cellStyle name="Normal 56 2 2 2 2 2 2 3" xfId="1940"/>
    <cellStyle name="Normal 56 2 2 2 2 2 3" xfId="1941"/>
    <cellStyle name="Normal 56 2 2 2 2 2 3 2" xfId="1942"/>
    <cellStyle name="Normal 56 2 2 2 2 2 4" xfId="1943"/>
    <cellStyle name="Normal 56 2 2 2 2 3" xfId="1944"/>
    <cellStyle name="Normal 56 2 2 2 2 3 2" xfId="1945"/>
    <cellStyle name="Normal 56 2 2 2 2 3 2 2" xfId="1946"/>
    <cellStyle name="Normal 56 2 2 2 2 3 3" xfId="1947"/>
    <cellStyle name="Normal 56 2 2 2 2 4" xfId="1948"/>
    <cellStyle name="Normal 56 2 2 2 2 4 2" xfId="1949"/>
    <cellStyle name="Normal 56 2 2 2 2 5" xfId="1950"/>
    <cellStyle name="Normal 56 2 2 2 3" xfId="1951"/>
    <cellStyle name="Normal 56 2 2 2 3 2" xfId="1952"/>
    <cellStyle name="Normal 56 2 2 2 3 2 2" xfId="1953"/>
    <cellStyle name="Normal 56 2 2 2 3 2 2 2" xfId="1954"/>
    <cellStyle name="Normal 56 2 2 2 3 2 3" xfId="1955"/>
    <cellStyle name="Normal 56 2 2 2 3 3" xfId="1956"/>
    <cellStyle name="Normal 56 2 2 2 3 3 2" xfId="1957"/>
    <cellStyle name="Normal 56 2 2 2 3 4" xfId="1958"/>
    <cellStyle name="Normal 56 2 2 2 4" xfId="1959"/>
    <cellStyle name="Normal 56 2 2 2 4 2" xfId="1960"/>
    <cellStyle name="Normal 56 2 2 2 4 2 2" xfId="1961"/>
    <cellStyle name="Normal 56 2 2 2 4 3" xfId="1962"/>
    <cellStyle name="Normal 56 2 2 2 5" xfId="1963"/>
    <cellStyle name="Normal 56 2 2 2 5 2" xfId="1964"/>
    <cellStyle name="Normal 56 2 2 2 6" xfId="1965"/>
    <cellStyle name="Normal 56 2 2 3" xfId="1966"/>
    <cellStyle name="Normal 56 2 2 3 2" xfId="1967"/>
    <cellStyle name="Normal 56 2 2 3 2 2" xfId="1968"/>
    <cellStyle name="Normal 56 2 2 3 2 2 2" xfId="1969"/>
    <cellStyle name="Normal 56 2 2 3 2 2 2 2" xfId="1970"/>
    <cellStyle name="Normal 56 2 2 3 2 2 3" xfId="1971"/>
    <cellStyle name="Normal 56 2 2 3 2 3" xfId="1972"/>
    <cellStyle name="Normal 56 2 2 3 2 3 2" xfId="1973"/>
    <cellStyle name="Normal 56 2 2 3 2 4" xfId="1974"/>
    <cellStyle name="Normal 56 2 2 3 3" xfId="1975"/>
    <cellStyle name="Normal 56 2 2 3 3 2" xfId="1976"/>
    <cellStyle name="Normal 56 2 2 3 3 2 2" xfId="1977"/>
    <cellStyle name="Normal 56 2 2 3 3 3" xfId="1978"/>
    <cellStyle name="Normal 56 2 2 3 4" xfId="1979"/>
    <cellStyle name="Normal 56 2 2 3 4 2" xfId="1980"/>
    <cellStyle name="Normal 56 2 2 3 5" xfId="1981"/>
    <cellStyle name="Normal 56 2 2 4" xfId="1982"/>
    <cellStyle name="Normal 56 2 2 4 2" xfId="1983"/>
    <cellStyle name="Normal 56 2 2 4 2 2" xfId="1984"/>
    <cellStyle name="Normal 56 2 2 4 2 2 2" xfId="1985"/>
    <cellStyle name="Normal 56 2 2 4 2 3" xfId="1986"/>
    <cellStyle name="Normal 56 2 2 4 3" xfId="1987"/>
    <cellStyle name="Normal 56 2 2 4 3 2" xfId="1988"/>
    <cellStyle name="Normal 56 2 2 4 4" xfId="1989"/>
    <cellStyle name="Normal 56 2 2 5" xfId="1990"/>
    <cellStyle name="Normal 56 2 2 5 2" xfId="1991"/>
    <cellStyle name="Normal 56 2 2 5 2 2" xfId="1992"/>
    <cellStyle name="Normal 56 2 2 5 3" xfId="1993"/>
    <cellStyle name="Normal 56 2 2 6" xfId="1994"/>
    <cellStyle name="Normal 56 2 2 6 2" xfId="1995"/>
    <cellStyle name="Normal 56 2 2 7" xfId="1996"/>
    <cellStyle name="Normal 56 2 3" xfId="1997"/>
    <cellStyle name="Normal 56 2 3 2" xfId="1998"/>
    <cellStyle name="Normal 56 2 3 2 2" xfId="1999"/>
    <cellStyle name="Normal 56 2 3 2 2 2" xfId="2000"/>
    <cellStyle name="Normal 56 2 3 2 2 2 2" xfId="2001"/>
    <cellStyle name="Normal 56 2 3 2 2 2 2 2" xfId="2002"/>
    <cellStyle name="Normal 56 2 3 2 2 2 3" xfId="2003"/>
    <cellStyle name="Normal 56 2 3 2 2 3" xfId="2004"/>
    <cellStyle name="Normal 56 2 3 2 2 3 2" xfId="2005"/>
    <cellStyle name="Normal 56 2 3 2 2 4" xfId="2006"/>
    <cellStyle name="Normal 56 2 3 2 3" xfId="2007"/>
    <cellStyle name="Normal 56 2 3 2 3 2" xfId="2008"/>
    <cellStyle name="Normal 56 2 3 2 3 2 2" xfId="2009"/>
    <cellStyle name="Normal 56 2 3 2 3 3" xfId="2010"/>
    <cellStyle name="Normal 56 2 3 2 4" xfId="2011"/>
    <cellStyle name="Normal 56 2 3 2 4 2" xfId="2012"/>
    <cellStyle name="Normal 56 2 3 2 5" xfId="2013"/>
    <cellStyle name="Normal 56 2 3 3" xfId="2014"/>
    <cellStyle name="Normal 56 2 3 3 2" xfId="2015"/>
    <cellStyle name="Normal 56 2 3 3 2 2" xfId="2016"/>
    <cellStyle name="Normal 56 2 3 3 2 2 2" xfId="2017"/>
    <cellStyle name="Normal 56 2 3 3 2 3" xfId="2018"/>
    <cellStyle name="Normal 56 2 3 3 3" xfId="2019"/>
    <cellStyle name="Normal 56 2 3 3 3 2" xfId="2020"/>
    <cellStyle name="Normal 56 2 3 3 4" xfId="2021"/>
    <cellStyle name="Normal 56 2 3 4" xfId="2022"/>
    <cellStyle name="Normal 56 2 3 4 2" xfId="2023"/>
    <cellStyle name="Normal 56 2 3 4 2 2" xfId="2024"/>
    <cellStyle name="Normal 56 2 3 4 3" xfId="2025"/>
    <cellStyle name="Normal 56 2 3 5" xfId="2026"/>
    <cellStyle name="Normal 56 2 3 5 2" xfId="2027"/>
    <cellStyle name="Normal 56 2 3 6" xfId="2028"/>
    <cellStyle name="Normal 56 2 4" xfId="2029"/>
    <cellStyle name="Normal 56 2 4 2" xfId="2030"/>
    <cellStyle name="Normal 56 2 4 2 2" xfId="2031"/>
    <cellStyle name="Normal 56 2 4 2 2 2" xfId="2032"/>
    <cellStyle name="Normal 56 2 4 2 2 2 2" xfId="2033"/>
    <cellStyle name="Normal 56 2 4 2 2 3" xfId="2034"/>
    <cellStyle name="Normal 56 2 4 2 3" xfId="2035"/>
    <cellStyle name="Normal 56 2 4 2 3 2" xfId="2036"/>
    <cellStyle name="Normal 56 2 4 2 4" xfId="2037"/>
    <cellStyle name="Normal 56 2 4 3" xfId="2038"/>
    <cellStyle name="Normal 56 2 4 3 2" xfId="2039"/>
    <cellStyle name="Normal 56 2 4 3 2 2" xfId="2040"/>
    <cellStyle name="Normal 56 2 4 3 3" xfId="2041"/>
    <cellStyle name="Normal 56 2 4 4" xfId="2042"/>
    <cellStyle name="Normal 56 2 4 4 2" xfId="2043"/>
    <cellStyle name="Normal 56 2 4 5" xfId="2044"/>
    <cellStyle name="Normal 56 2 5" xfId="2045"/>
    <cellStyle name="Normal 56 2 5 2" xfId="2046"/>
    <cellStyle name="Normal 56 2 5 2 2" xfId="2047"/>
    <cellStyle name="Normal 56 2 5 2 2 2" xfId="2048"/>
    <cellStyle name="Normal 56 2 5 2 3" xfId="2049"/>
    <cellStyle name="Normal 56 2 5 3" xfId="2050"/>
    <cellStyle name="Normal 56 2 5 3 2" xfId="2051"/>
    <cellStyle name="Normal 56 2 5 4" xfId="2052"/>
    <cellStyle name="Normal 56 2 6" xfId="2053"/>
    <cellStyle name="Normal 56 2 6 2" xfId="2054"/>
    <cellStyle name="Normal 56 2 6 2 2" xfId="2055"/>
    <cellStyle name="Normal 56 2 6 3" xfId="2056"/>
    <cellStyle name="Normal 56 2 7" xfId="2057"/>
    <cellStyle name="Normal 56 2 7 2" xfId="2058"/>
    <cellStyle name="Normal 56 2 8" xfId="2059"/>
    <cellStyle name="Normal 56 3" xfId="2060"/>
    <cellStyle name="Normal 56 3 2" xfId="2061"/>
    <cellStyle name="Normal 56 3 2 2" xfId="2062"/>
    <cellStyle name="Normal 56 3 2 2 2" xfId="2063"/>
    <cellStyle name="Normal 56 3 2 2 2 2" xfId="2064"/>
    <cellStyle name="Normal 56 3 2 2 2 2 2" xfId="2065"/>
    <cellStyle name="Normal 56 3 2 2 2 2 2 2" xfId="2066"/>
    <cellStyle name="Normal 56 3 2 2 2 2 3" xfId="2067"/>
    <cellStyle name="Normal 56 3 2 2 2 3" xfId="2068"/>
    <cellStyle name="Normal 56 3 2 2 2 3 2" xfId="2069"/>
    <cellStyle name="Normal 56 3 2 2 2 4" xfId="2070"/>
    <cellStyle name="Normal 56 3 2 2 3" xfId="2071"/>
    <cellStyle name="Normal 56 3 2 2 3 2" xfId="2072"/>
    <cellStyle name="Normal 56 3 2 2 3 2 2" xfId="2073"/>
    <cellStyle name="Normal 56 3 2 2 3 3" xfId="2074"/>
    <cellStyle name="Normal 56 3 2 2 4" xfId="2075"/>
    <cellStyle name="Normal 56 3 2 2 4 2" xfId="2076"/>
    <cellStyle name="Normal 56 3 2 2 5" xfId="2077"/>
    <cellStyle name="Normal 56 3 2 3" xfId="2078"/>
    <cellStyle name="Normal 56 3 2 3 2" xfId="2079"/>
    <cellStyle name="Normal 56 3 2 3 2 2" xfId="2080"/>
    <cellStyle name="Normal 56 3 2 3 2 2 2" xfId="2081"/>
    <cellStyle name="Normal 56 3 2 3 2 3" xfId="2082"/>
    <cellStyle name="Normal 56 3 2 3 3" xfId="2083"/>
    <cellStyle name="Normal 56 3 2 3 3 2" xfId="2084"/>
    <cellStyle name="Normal 56 3 2 3 4" xfId="2085"/>
    <cellStyle name="Normal 56 3 2 4" xfId="2086"/>
    <cellStyle name="Normal 56 3 2 4 2" xfId="2087"/>
    <cellStyle name="Normal 56 3 2 4 2 2" xfId="2088"/>
    <cellStyle name="Normal 56 3 2 4 3" xfId="2089"/>
    <cellStyle name="Normal 56 3 2 5" xfId="2090"/>
    <cellStyle name="Normal 56 3 2 5 2" xfId="2091"/>
    <cellStyle name="Normal 56 3 2 6" xfId="2092"/>
    <cellStyle name="Normal 56 3 3" xfId="2093"/>
    <cellStyle name="Normal 56 3 3 2" xfId="2094"/>
    <cellStyle name="Normal 56 3 3 2 2" xfId="2095"/>
    <cellStyle name="Normal 56 3 3 2 2 2" xfId="2096"/>
    <cellStyle name="Normal 56 3 3 2 2 2 2" xfId="2097"/>
    <cellStyle name="Normal 56 3 3 2 2 3" xfId="2098"/>
    <cellStyle name="Normal 56 3 3 2 3" xfId="2099"/>
    <cellStyle name="Normal 56 3 3 2 3 2" xfId="2100"/>
    <cellStyle name="Normal 56 3 3 2 4" xfId="2101"/>
    <cellStyle name="Normal 56 3 3 3" xfId="2102"/>
    <cellStyle name="Normal 56 3 3 3 2" xfId="2103"/>
    <cellStyle name="Normal 56 3 3 3 2 2" xfId="2104"/>
    <cellStyle name="Normal 56 3 3 3 3" xfId="2105"/>
    <cellStyle name="Normal 56 3 3 4" xfId="2106"/>
    <cellStyle name="Normal 56 3 3 4 2" xfId="2107"/>
    <cellStyle name="Normal 56 3 3 5" xfId="2108"/>
    <cellStyle name="Normal 56 3 4" xfId="2109"/>
    <cellStyle name="Normal 56 3 4 2" xfId="2110"/>
    <cellStyle name="Normal 56 3 4 2 2" xfId="2111"/>
    <cellStyle name="Normal 56 3 4 2 2 2" xfId="2112"/>
    <cellStyle name="Normal 56 3 4 2 3" xfId="2113"/>
    <cellStyle name="Normal 56 3 4 3" xfId="2114"/>
    <cellStyle name="Normal 56 3 4 3 2" xfId="2115"/>
    <cellStyle name="Normal 56 3 4 4" xfId="2116"/>
    <cellStyle name="Normal 56 3 5" xfId="2117"/>
    <cellStyle name="Normal 56 3 5 2" xfId="2118"/>
    <cellStyle name="Normal 56 3 5 2 2" xfId="2119"/>
    <cellStyle name="Normal 56 3 5 3" xfId="2120"/>
    <cellStyle name="Normal 56 3 6" xfId="2121"/>
    <cellStyle name="Normal 56 3 6 2" xfId="2122"/>
    <cellStyle name="Normal 56 3 7" xfId="2123"/>
    <cellStyle name="Normal 56 4" xfId="2124"/>
    <cellStyle name="Normal 56 4 2" xfId="2125"/>
    <cellStyle name="Normal 56 4 2 2" xfId="2126"/>
    <cellStyle name="Normal 56 4 2 2 2" xfId="2127"/>
    <cellStyle name="Normal 56 4 2 2 2 2" xfId="2128"/>
    <cellStyle name="Normal 56 4 2 2 2 2 2" xfId="2129"/>
    <cellStyle name="Normal 56 4 2 2 2 3" xfId="2130"/>
    <cellStyle name="Normal 56 4 2 2 3" xfId="2131"/>
    <cellStyle name="Normal 56 4 2 2 3 2" xfId="2132"/>
    <cellStyle name="Normal 56 4 2 2 4" xfId="2133"/>
    <cellStyle name="Normal 56 4 2 3" xfId="2134"/>
    <cellStyle name="Normal 56 4 2 3 2" xfId="2135"/>
    <cellStyle name="Normal 56 4 2 3 2 2" xfId="2136"/>
    <cellStyle name="Normal 56 4 2 3 3" xfId="2137"/>
    <cellStyle name="Normal 56 4 2 4" xfId="2138"/>
    <cellStyle name="Normal 56 4 2 4 2" xfId="2139"/>
    <cellStyle name="Normal 56 4 2 5" xfId="2140"/>
    <cellStyle name="Normal 56 4 3" xfId="2141"/>
    <cellStyle name="Normal 56 4 3 2" xfId="2142"/>
    <cellStyle name="Normal 56 4 3 2 2" xfId="2143"/>
    <cellStyle name="Normal 56 4 3 2 2 2" xfId="2144"/>
    <cellStyle name="Normal 56 4 3 2 3" xfId="2145"/>
    <cellStyle name="Normal 56 4 3 3" xfId="2146"/>
    <cellStyle name="Normal 56 4 3 3 2" xfId="2147"/>
    <cellStyle name="Normal 56 4 3 4" xfId="2148"/>
    <cellStyle name="Normal 56 4 4" xfId="2149"/>
    <cellStyle name="Normal 56 4 4 2" xfId="2150"/>
    <cellStyle name="Normal 56 4 4 2 2" xfId="2151"/>
    <cellStyle name="Normal 56 4 4 3" xfId="2152"/>
    <cellStyle name="Normal 56 4 5" xfId="2153"/>
    <cellStyle name="Normal 56 4 5 2" xfId="2154"/>
    <cellStyle name="Normal 56 4 6" xfId="2155"/>
    <cellStyle name="Normal 56 5" xfId="2156"/>
    <cellStyle name="Normal 56 5 2" xfId="2157"/>
    <cellStyle name="Normal 56 5 2 2" xfId="2158"/>
    <cellStyle name="Normal 56 5 2 2 2" xfId="2159"/>
    <cellStyle name="Normal 56 5 2 2 2 2" xfId="2160"/>
    <cellStyle name="Normal 56 5 2 2 3" xfId="2161"/>
    <cellStyle name="Normal 56 5 2 3" xfId="2162"/>
    <cellStyle name="Normal 56 5 2 3 2" xfId="2163"/>
    <cellStyle name="Normal 56 5 2 4" xfId="2164"/>
    <cellStyle name="Normal 56 5 3" xfId="2165"/>
    <cellStyle name="Normal 56 5 3 2" xfId="2166"/>
    <cellStyle name="Normal 56 5 3 2 2" xfId="2167"/>
    <cellStyle name="Normal 56 5 3 3" xfId="2168"/>
    <cellStyle name="Normal 56 5 4" xfId="2169"/>
    <cellStyle name="Normal 56 5 4 2" xfId="2170"/>
    <cellStyle name="Normal 56 5 5" xfId="2171"/>
    <cellStyle name="Normal 56 6" xfId="2172"/>
    <cellStyle name="Normal 56 6 2" xfId="2173"/>
    <cellStyle name="Normal 56 6 2 2" xfId="2174"/>
    <cellStyle name="Normal 56 6 2 2 2" xfId="2175"/>
    <cellStyle name="Normal 56 6 2 3" xfId="2176"/>
    <cellStyle name="Normal 56 6 3" xfId="2177"/>
    <cellStyle name="Normal 56 6 3 2" xfId="2178"/>
    <cellStyle name="Normal 56 6 4" xfId="2179"/>
    <cellStyle name="Normal 56 7" xfId="2180"/>
    <cellStyle name="Normal 56 7 2" xfId="2181"/>
    <cellStyle name="Normal 56 7 2 2" xfId="2182"/>
    <cellStyle name="Normal 56 7 3" xfId="2183"/>
    <cellStyle name="Normal 56 8" xfId="2184"/>
    <cellStyle name="Normal 56 8 2" xfId="2185"/>
    <cellStyle name="Normal 56 9" xfId="2186"/>
    <cellStyle name="Normal 6" xfId="2187"/>
    <cellStyle name="Normal 6 2" xfId="2188"/>
    <cellStyle name="Normal 6 2 2" xfId="2189"/>
    <cellStyle name="Normal 6 2 2 2" xfId="2190"/>
    <cellStyle name="Normal 6 2 2 2 2" xfId="2191"/>
    <cellStyle name="Normal 6 2 2 2 2 2" xfId="2192"/>
    <cellStyle name="Normal 6 2 2 2 2 2 2" xfId="2193"/>
    <cellStyle name="Normal 6 2 2 2 2 2 2 2" xfId="2194"/>
    <cellStyle name="Normal 6 2 2 2 2 2 3" xfId="2195"/>
    <cellStyle name="Normal 6 2 2 2 2 3" xfId="2196"/>
    <cellStyle name="Normal 6 2 2 2 2 3 2" xfId="2197"/>
    <cellStyle name="Normal 6 2 2 2 2 4" xfId="2198"/>
    <cellStyle name="Normal 6 2 2 2 3" xfId="2199"/>
    <cellStyle name="Normal 6 2 2 2 3 2" xfId="2200"/>
    <cellStyle name="Normal 6 2 2 2 3 2 2" xfId="2201"/>
    <cellStyle name="Normal 6 2 2 2 3 3" xfId="2202"/>
    <cellStyle name="Normal 6 2 2 2 4" xfId="2203"/>
    <cellStyle name="Normal 6 2 2 2 4 2" xfId="2204"/>
    <cellStyle name="Normal 6 2 2 2 5" xfId="2205"/>
    <cellStyle name="Normal 6 2 2 3" xfId="2206"/>
    <cellStyle name="Normal 6 2 2 3 2" xfId="2207"/>
    <cellStyle name="Normal 6 2 2 3 2 2" xfId="2208"/>
    <cellStyle name="Normal 6 2 2 3 2 2 2" xfId="2209"/>
    <cellStyle name="Normal 6 2 2 3 2 3" xfId="2210"/>
    <cellStyle name="Normal 6 2 2 3 3" xfId="2211"/>
    <cellStyle name="Normal 6 2 2 3 3 2" xfId="2212"/>
    <cellStyle name="Normal 6 2 2 3 4" xfId="2213"/>
    <cellStyle name="Normal 6 2 2 4" xfId="2214"/>
    <cellStyle name="Normal 6 2 2 4 2" xfId="2215"/>
    <cellStyle name="Normal 6 2 2 4 2 2" xfId="2216"/>
    <cellStyle name="Normal 6 2 2 4 3" xfId="2217"/>
    <cellStyle name="Normal 6 2 2 5" xfId="2218"/>
    <cellStyle name="Normal 6 2 2 5 2" xfId="2219"/>
    <cellStyle name="Normal 6 2 2 6" xfId="2220"/>
    <cellStyle name="Normal 6 2 3" xfId="2221"/>
    <cellStyle name="Normal 6 2 3 2" xfId="2222"/>
    <cellStyle name="Normal 6 2 3 2 2" xfId="2223"/>
    <cellStyle name="Normal 6 2 3 2 2 2" xfId="2224"/>
    <cellStyle name="Normal 6 2 3 2 2 2 2" xfId="2225"/>
    <cellStyle name="Normal 6 2 3 2 2 3" xfId="2226"/>
    <cellStyle name="Normal 6 2 3 2 3" xfId="2227"/>
    <cellStyle name="Normal 6 2 3 2 3 2" xfId="2228"/>
    <cellStyle name="Normal 6 2 3 2 4" xfId="2229"/>
    <cellStyle name="Normal 6 2 3 3" xfId="2230"/>
    <cellStyle name="Normal 6 2 3 3 2" xfId="2231"/>
    <cellStyle name="Normal 6 2 3 3 2 2" xfId="2232"/>
    <cellStyle name="Normal 6 2 3 3 3" xfId="2233"/>
    <cellStyle name="Normal 6 2 3 4" xfId="2234"/>
    <cellStyle name="Normal 6 2 3 4 2" xfId="2235"/>
    <cellStyle name="Normal 6 2 3 5" xfId="2236"/>
    <cellStyle name="Normal 6 2 4" xfId="2237"/>
    <cellStyle name="Normal 6 2 4 2" xfId="2238"/>
    <cellStyle name="Normal 6 2 4 2 2" xfId="2239"/>
    <cellStyle name="Normal 6 2 4 2 2 2" xfId="2240"/>
    <cellStyle name="Normal 6 2 4 2 3" xfId="2241"/>
    <cellStyle name="Normal 6 2 4 3" xfId="2242"/>
    <cellStyle name="Normal 6 2 4 3 2" xfId="2243"/>
    <cellStyle name="Normal 6 2 4 4" xfId="2244"/>
    <cellStyle name="Normal 6 2 5" xfId="2245"/>
    <cellStyle name="Normal 6 2 5 2" xfId="2246"/>
    <cellStyle name="Normal 6 2 5 2 2" xfId="2247"/>
    <cellStyle name="Normal 6 2 5 3" xfId="2248"/>
    <cellStyle name="Normal 6 2 6" xfId="2249"/>
    <cellStyle name="Normal 6 2 6 2" xfId="2250"/>
    <cellStyle name="Normal 6 2 7" xfId="2251"/>
    <cellStyle name="Normal 6 3" xfId="2252"/>
    <cellStyle name="Normal 6 3 2" xfId="2253"/>
    <cellStyle name="Normal 6 3 2 2" xfId="2254"/>
    <cellStyle name="Normal 6 3 2 2 2" xfId="2255"/>
    <cellStyle name="Normal 6 3 2 2 2 2" xfId="2256"/>
    <cellStyle name="Normal 6 3 2 2 2 2 2" xfId="2257"/>
    <cellStyle name="Normal 6 3 2 2 2 3" xfId="2258"/>
    <cellStyle name="Normal 6 3 2 2 3" xfId="2259"/>
    <cellStyle name="Normal 6 3 2 2 3 2" xfId="2260"/>
    <cellStyle name="Normal 6 3 2 2 4" xfId="2261"/>
    <cellStyle name="Normal 6 3 2 3" xfId="2262"/>
    <cellStyle name="Normal 6 3 2 3 2" xfId="2263"/>
    <cellStyle name="Normal 6 3 2 3 2 2" xfId="2264"/>
    <cellStyle name="Normal 6 3 2 3 3" xfId="2265"/>
    <cellStyle name="Normal 6 3 2 4" xfId="2266"/>
    <cellStyle name="Normal 6 3 2 4 2" xfId="2267"/>
    <cellStyle name="Normal 6 3 2 5" xfId="2268"/>
    <cellStyle name="Normal 6 3 3" xfId="2269"/>
    <cellStyle name="Normal 6 3 3 2" xfId="2270"/>
    <cellStyle name="Normal 6 3 3 2 2" xfId="2271"/>
    <cellStyle name="Normal 6 3 3 2 2 2" xfId="2272"/>
    <cellStyle name="Normal 6 3 3 2 3" xfId="2273"/>
    <cellStyle name="Normal 6 3 3 3" xfId="2274"/>
    <cellStyle name="Normal 6 3 3 3 2" xfId="2275"/>
    <cellStyle name="Normal 6 3 3 4" xfId="2276"/>
    <cellStyle name="Normal 6 3 4" xfId="2277"/>
    <cellStyle name="Normal 6 3 4 2" xfId="2278"/>
    <cellStyle name="Normal 6 3 4 2 2" xfId="2279"/>
    <cellStyle name="Normal 6 3 4 3" xfId="2280"/>
    <cellStyle name="Normal 6 3 5" xfId="2281"/>
    <cellStyle name="Normal 6 3 5 2" xfId="2282"/>
    <cellStyle name="Normal 6 3 6" xfId="2283"/>
    <cellStyle name="Normal 6 4" xfId="2284"/>
    <cellStyle name="Normal 6 4 2" xfId="2285"/>
    <cellStyle name="Normal 6 4 2 2" xfId="2286"/>
    <cellStyle name="Normal 6 4 2 2 2" xfId="2287"/>
    <cellStyle name="Normal 6 4 2 2 2 2" xfId="2288"/>
    <cellStyle name="Normal 6 4 2 2 3" xfId="2289"/>
    <cellStyle name="Normal 6 4 2 3" xfId="2290"/>
    <cellStyle name="Normal 6 4 2 3 2" xfId="2291"/>
    <cellStyle name="Normal 6 4 2 4" xfId="2292"/>
    <cellStyle name="Normal 6 4 3" xfId="2293"/>
    <cellStyle name="Normal 6 4 3 2" xfId="2294"/>
    <cellStyle name="Normal 6 4 3 2 2" xfId="2295"/>
    <cellStyle name="Normal 6 4 3 3" xfId="2296"/>
    <cellStyle name="Normal 6 4 4" xfId="2297"/>
    <cellStyle name="Normal 6 4 4 2" xfId="2298"/>
    <cellStyle name="Normal 6 4 5" xfId="2299"/>
    <cellStyle name="Normal 6 5" xfId="2300"/>
    <cellStyle name="Normal 6 5 2" xfId="2301"/>
    <cellStyle name="Normal 6 5 2 2" xfId="2302"/>
    <cellStyle name="Normal 6 5 2 2 2" xfId="2303"/>
    <cellStyle name="Normal 6 5 2 3" xfId="2304"/>
    <cellStyle name="Normal 6 5 3" xfId="2305"/>
    <cellStyle name="Normal 6 5 3 2" xfId="2306"/>
    <cellStyle name="Normal 6 5 4" xfId="2307"/>
    <cellStyle name="Normal 6 6" xfId="2308"/>
    <cellStyle name="Normal 6 6 2" xfId="2309"/>
    <cellStyle name="Normal 6 6 2 2" xfId="2310"/>
    <cellStyle name="Normal 6 6 3" xfId="2311"/>
    <cellStyle name="Normal 6 7" xfId="2312"/>
    <cellStyle name="Normal 6 7 2" xfId="2313"/>
    <cellStyle name="Normal 6 8" xfId="2314"/>
    <cellStyle name="Normal 6 9" xfId="2315"/>
    <cellStyle name="Normal 7" xfId="2316"/>
    <cellStyle name="Normal 7 10" xfId="2317"/>
    <cellStyle name="Normal 7 2" xfId="2318"/>
    <cellStyle name="Normal 7 2 2" xfId="2319"/>
    <cellStyle name="Normal 7 2 2 2" xfId="2320"/>
    <cellStyle name="Normal 7 2 2 2 2" xfId="2321"/>
    <cellStyle name="Normal 7 2 2 2 2 2" xfId="2322"/>
    <cellStyle name="Normal 7 2 2 2 2 2 2" xfId="2323"/>
    <cellStyle name="Normal 7 2 2 2 2 2 2 2" xfId="2324"/>
    <cellStyle name="Normal 7 2 2 2 2 2 3" xfId="2325"/>
    <cellStyle name="Normal 7 2 2 2 2 3" xfId="2326"/>
    <cellStyle name="Normal 7 2 2 2 2 3 2" xfId="2327"/>
    <cellStyle name="Normal 7 2 2 2 2 4" xfId="2328"/>
    <cellStyle name="Normal 7 2 2 2 3" xfId="2329"/>
    <cellStyle name="Normal 7 2 2 2 3 2" xfId="2330"/>
    <cellStyle name="Normal 7 2 2 2 3 2 2" xfId="2331"/>
    <cellStyle name="Normal 7 2 2 2 3 3" xfId="2332"/>
    <cellStyle name="Normal 7 2 2 2 4" xfId="2333"/>
    <cellStyle name="Normal 7 2 2 2 4 2" xfId="2334"/>
    <cellStyle name="Normal 7 2 2 2 5" xfId="2335"/>
    <cellStyle name="Normal 7 2 2 3" xfId="2336"/>
    <cellStyle name="Normal 7 2 2 3 2" xfId="2337"/>
    <cellStyle name="Normal 7 2 2 3 2 2" xfId="2338"/>
    <cellStyle name="Normal 7 2 2 3 2 2 2" xfId="2339"/>
    <cellStyle name="Normal 7 2 2 3 2 3" xfId="2340"/>
    <cellStyle name="Normal 7 2 2 3 3" xfId="2341"/>
    <cellStyle name="Normal 7 2 2 3 3 2" xfId="2342"/>
    <cellStyle name="Normal 7 2 2 3 4" xfId="2343"/>
    <cellStyle name="Normal 7 2 2 4" xfId="2344"/>
    <cellStyle name="Normal 7 2 2 4 2" xfId="2345"/>
    <cellStyle name="Normal 7 2 2 4 2 2" xfId="2346"/>
    <cellStyle name="Normal 7 2 2 4 3" xfId="2347"/>
    <cellStyle name="Normal 7 2 2 5" xfId="2348"/>
    <cellStyle name="Normal 7 2 2 5 2" xfId="2349"/>
    <cellStyle name="Normal 7 2 2 6" xfId="2350"/>
    <cellStyle name="Normal 7 2 3" xfId="2351"/>
    <cellStyle name="Normal 7 2 3 2" xfId="2352"/>
    <cellStyle name="Normal 7 2 3 2 2" xfId="2353"/>
    <cellStyle name="Normal 7 2 3 2 2 2" xfId="2354"/>
    <cellStyle name="Normal 7 2 3 2 2 2 2" xfId="2355"/>
    <cellStyle name="Normal 7 2 3 2 2 3" xfId="2356"/>
    <cellStyle name="Normal 7 2 3 2 3" xfId="2357"/>
    <cellStyle name="Normal 7 2 3 2 3 2" xfId="2358"/>
    <cellStyle name="Normal 7 2 3 2 4" xfId="2359"/>
    <cellStyle name="Normal 7 2 3 3" xfId="2360"/>
    <cellStyle name="Normal 7 2 3 3 2" xfId="2361"/>
    <cellStyle name="Normal 7 2 3 3 2 2" xfId="2362"/>
    <cellStyle name="Normal 7 2 3 3 3" xfId="2363"/>
    <cellStyle name="Normal 7 2 3 4" xfId="2364"/>
    <cellStyle name="Normal 7 2 3 4 2" xfId="2365"/>
    <cellStyle name="Normal 7 2 3 5" xfId="2366"/>
    <cellStyle name="Normal 7 2 4" xfId="2367"/>
    <cellStyle name="Normal 7 2 4 2" xfId="2368"/>
    <cellStyle name="Normal 7 2 4 2 2" xfId="2369"/>
    <cellStyle name="Normal 7 2 4 2 2 2" xfId="2370"/>
    <cellStyle name="Normal 7 2 4 2 3" xfId="2371"/>
    <cellStyle name="Normal 7 2 4 3" xfId="2372"/>
    <cellStyle name="Normal 7 2 4 3 2" xfId="2373"/>
    <cellStyle name="Normal 7 2 4 4" xfId="2374"/>
    <cellStyle name="Normal 7 2 5" xfId="2375"/>
    <cellStyle name="Normal 7 2 5 2" xfId="2376"/>
    <cellStyle name="Normal 7 2 5 2 2" xfId="2377"/>
    <cellStyle name="Normal 7 2 5 3" xfId="2378"/>
    <cellStyle name="Normal 7 2 6" xfId="2379"/>
    <cellStyle name="Normal 7 2 6 2" xfId="2380"/>
    <cellStyle name="Normal 7 2 7" xfId="2381"/>
    <cellStyle name="Normal 7 2 8" xfId="2382"/>
    <cellStyle name="Normal 7 3" xfId="2383"/>
    <cellStyle name="Normal 7 3 2" xfId="2384"/>
    <cellStyle name="Normal 7 3 2 2" xfId="2385"/>
    <cellStyle name="Normal 7 3 2 2 2" xfId="2386"/>
    <cellStyle name="Normal 7 3 2 2 2 2" xfId="2387"/>
    <cellStyle name="Normal 7 3 2 2 2 2 2" xfId="2388"/>
    <cellStyle name="Normal 7 3 2 2 2 3" xfId="2389"/>
    <cellStyle name="Normal 7 3 2 2 3" xfId="2390"/>
    <cellStyle name="Normal 7 3 2 2 3 2" xfId="2391"/>
    <cellStyle name="Normal 7 3 2 2 4" xfId="2392"/>
    <cellStyle name="Normal 7 3 2 3" xfId="2393"/>
    <cellStyle name="Normal 7 3 2 3 2" xfId="2394"/>
    <cellStyle name="Normal 7 3 2 3 2 2" xfId="2395"/>
    <cellStyle name="Normal 7 3 2 3 3" xfId="2396"/>
    <cellStyle name="Normal 7 3 2 4" xfId="2397"/>
    <cellStyle name="Normal 7 3 2 4 2" xfId="2398"/>
    <cellStyle name="Normal 7 3 2 5" xfId="2399"/>
    <cellStyle name="Normal 7 3 3" xfId="2400"/>
    <cellStyle name="Normal 7 3 3 2" xfId="2401"/>
    <cellStyle name="Normal 7 3 3 2 2" xfId="2402"/>
    <cellStyle name="Normal 7 3 3 2 2 2" xfId="2403"/>
    <cellStyle name="Normal 7 3 3 2 3" xfId="2404"/>
    <cellStyle name="Normal 7 3 3 3" xfId="2405"/>
    <cellStyle name="Normal 7 3 3 3 2" xfId="2406"/>
    <cellStyle name="Normal 7 3 3 4" xfId="2407"/>
    <cellStyle name="Normal 7 3 4" xfId="2408"/>
    <cellStyle name="Normal 7 3 4 2" xfId="2409"/>
    <cellStyle name="Normal 7 3 4 2 2" xfId="2410"/>
    <cellStyle name="Normal 7 3 4 3" xfId="2411"/>
    <cellStyle name="Normal 7 3 5" xfId="2412"/>
    <cellStyle name="Normal 7 3 5 2" xfId="2413"/>
    <cellStyle name="Normal 7 3 6" xfId="2414"/>
    <cellStyle name="Normal 7 4" xfId="2415"/>
    <cellStyle name="Normal 7 4 2" xfId="2416"/>
    <cellStyle name="Normal 7 4 2 2" xfId="2417"/>
    <cellStyle name="Normal 7 4 2 2 2" xfId="2418"/>
    <cellStyle name="Normal 7 4 2 2 2 2" xfId="2419"/>
    <cellStyle name="Normal 7 4 2 2 3" xfId="2420"/>
    <cellStyle name="Normal 7 4 2 3" xfId="2421"/>
    <cellStyle name="Normal 7 4 2 3 2" xfId="2422"/>
    <cellStyle name="Normal 7 4 2 4" xfId="2423"/>
    <cellStyle name="Normal 7 4 3" xfId="2424"/>
    <cellStyle name="Normal 7 4 3 2" xfId="2425"/>
    <cellStyle name="Normal 7 4 3 2 2" xfId="2426"/>
    <cellStyle name="Normal 7 4 3 3" xfId="2427"/>
    <cellStyle name="Normal 7 4 4" xfId="2428"/>
    <cellStyle name="Normal 7 4 4 2" xfId="2429"/>
    <cellStyle name="Normal 7 4 5" xfId="2430"/>
    <cellStyle name="Normal 7 5" xfId="2431"/>
    <cellStyle name="Normal 7 5 2" xfId="2432"/>
    <cellStyle name="Normal 7 5 2 2" xfId="2433"/>
    <cellStyle name="Normal 7 5 2 2 2" xfId="2434"/>
    <cellStyle name="Normal 7 5 2 3" xfId="2435"/>
    <cellStyle name="Normal 7 5 3" xfId="2436"/>
    <cellStyle name="Normal 7 5 3 2" xfId="2437"/>
    <cellStyle name="Normal 7 5 4" xfId="2438"/>
    <cellStyle name="Normal 7 6" xfId="2439"/>
    <cellStyle name="Normal 7 6 2" xfId="2440"/>
    <cellStyle name="Normal 7 6 2 2" xfId="2441"/>
    <cellStyle name="Normal 7 6 3" xfId="2442"/>
    <cellStyle name="Normal 7 7" xfId="2443"/>
    <cellStyle name="Normal 7 7 2" xfId="2444"/>
    <cellStyle name="Normal 7 8" xfId="2445"/>
    <cellStyle name="Normal 7 9" xfId="2446"/>
    <cellStyle name="Normal 8" xfId="2447"/>
    <cellStyle name="Normal 8 2" xfId="2448"/>
    <cellStyle name="Normal 8 2 2" xfId="2449"/>
    <cellStyle name="Normal 8 2 2 2" xfId="2450"/>
    <cellStyle name="Normal 8 2 2 2 2" xfId="2451"/>
    <cellStyle name="Normal 8 2 2 2 2 2" xfId="2452"/>
    <cellStyle name="Normal 8 2 2 2 2 2 2" xfId="2453"/>
    <cellStyle name="Normal 8 2 2 2 2 3" xfId="2454"/>
    <cellStyle name="Normal 8 2 2 2 3" xfId="2455"/>
    <cellStyle name="Normal 8 2 2 2 3 2" xfId="2456"/>
    <cellStyle name="Normal 8 2 2 2 4" xfId="2457"/>
    <cellStyle name="Normal 8 2 2 3" xfId="2458"/>
    <cellStyle name="Normal 8 2 2 3 2" xfId="2459"/>
    <cellStyle name="Normal 8 2 2 3 2 2" xfId="2460"/>
    <cellStyle name="Normal 8 2 2 3 3" xfId="2461"/>
    <cellStyle name="Normal 8 2 2 4" xfId="2462"/>
    <cellStyle name="Normal 8 2 2 4 2" xfId="2463"/>
    <cellStyle name="Normal 8 2 2 5" xfId="2464"/>
    <cellStyle name="Normal 8 2 3" xfId="2465"/>
    <cellStyle name="Normal 8 2 3 2" xfId="2466"/>
    <cellStyle name="Normal 8 2 3 2 2" xfId="2467"/>
    <cellStyle name="Normal 8 2 3 2 2 2" xfId="2468"/>
    <cellStyle name="Normal 8 2 3 2 3" xfId="2469"/>
    <cellStyle name="Normal 8 2 3 3" xfId="2470"/>
    <cellStyle name="Normal 8 2 3 3 2" xfId="2471"/>
    <cellStyle name="Normal 8 2 3 4" xfId="2472"/>
    <cellStyle name="Normal 8 2 4" xfId="2473"/>
    <cellStyle name="Normal 8 2 4 2" xfId="2474"/>
    <cellStyle name="Normal 8 2 4 2 2" xfId="2475"/>
    <cellStyle name="Normal 8 2 4 3" xfId="2476"/>
    <cellStyle name="Normal 8 2 5" xfId="2477"/>
    <cellStyle name="Normal 8 2 5 2" xfId="2478"/>
    <cellStyle name="Normal 8 2 6" xfId="2479"/>
    <cellStyle name="Normal 8 2 7" xfId="2480"/>
    <cellStyle name="Normal 8 3" xfId="2481"/>
    <cellStyle name="Normal 8 3 2" xfId="2482"/>
    <cellStyle name="Normal 8 3 2 2" xfId="2483"/>
    <cellStyle name="Normal 8 3 2 2 2" xfId="2484"/>
    <cellStyle name="Normal 8 3 2 2 2 2" xfId="2485"/>
    <cellStyle name="Normal 8 3 2 2 3" xfId="2486"/>
    <cellStyle name="Normal 8 3 2 3" xfId="2487"/>
    <cellStyle name="Normal 8 3 2 3 2" xfId="2488"/>
    <cellStyle name="Normal 8 3 2 4" xfId="2489"/>
    <cellStyle name="Normal 8 3 3" xfId="2490"/>
    <cellStyle name="Normal 8 3 3 2" xfId="2491"/>
    <cellStyle name="Normal 8 3 3 2 2" xfId="2492"/>
    <cellStyle name="Normal 8 3 3 3" xfId="2493"/>
    <cellStyle name="Normal 8 3 4" xfId="2494"/>
    <cellStyle name="Normal 8 3 4 2" xfId="2495"/>
    <cellStyle name="Normal 8 3 5" xfId="2496"/>
    <cellStyle name="Normal 8 4" xfId="2497"/>
    <cellStyle name="Normal 8 4 2" xfId="2498"/>
    <cellStyle name="Normal 8 4 2 2" xfId="2499"/>
    <cellStyle name="Normal 8 4 2 2 2" xfId="2500"/>
    <cellStyle name="Normal 8 4 2 3" xfId="2501"/>
    <cellStyle name="Normal 8 4 3" xfId="2502"/>
    <cellStyle name="Normal 8 4 3 2" xfId="2503"/>
    <cellStyle name="Normal 8 4 4" xfId="2504"/>
    <cellStyle name="Normal 8 5" xfId="2505"/>
    <cellStyle name="Normal 8 5 2" xfId="2506"/>
    <cellStyle name="Normal 8 5 2 2" xfId="2507"/>
    <cellStyle name="Normal 8 5 3" xfId="2508"/>
    <cellStyle name="Normal 8 6" xfId="2509"/>
    <cellStyle name="Normal 8 6 2" xfId="2510"/>
    <cellStyle name="Normal 8 7" xfId="2511"/>
    <cellStyle name="Normal 8 8" xfId="2512"/>
    <cellStyle name="Normal 8 9" xfId="2513"/>
    <cellStyle name="Normal 9" xfId="2514"/>
    <cellStyle name="Normal 9 2" xfId="2515"/>
    <cellStyle name="Normal 9 2 2" xfId="2516"/>
    <cellStyle name="Normal 9 3" xfId="2517"/>
    <cellStyle name="Normal 9 4" xfId="2518"/>
    <cellStyle name="Normal 9 5" xfId="2519"/>
    <cellStyle name="Notas" xfId="2967" builtinId="10" customBuiltin="1"/>
    <cellStyle name="Notas 10" xfId="2520"/>
    <cellStyle name="Notas 11" xfId="2521"/>
    <cellStyle name="Notas 2" xfId="2522"/>
    <cellStyle name="Notas 2 2" xfId="2523"/>
    <cellStyle name="Notas 2 3" xfId="2524"/>
    <cellStyle name="Notas 3" xfId="2525"/>
    <cellStyle name="Notas 4" xfId="2526"/>
    <cellStyle name="Notas 5" xfId="2527"/>
    <cellStyle name="Notas 6" xfId="2528"/>
    <cellStyle name="Notas 7" xfId="2529"/>
    <cellStyle name="Notas 8" xfId="2530"/>
    <cellStyle name="Notas 9" xfId="2531"/>
    <cellStyle name="Porcentaje 2" xfId="2532"/>
    <cellStyle name="Porcentaje 2 2" xfId="2533"/>
    <cellStyle name="Porcentaje 2 3" xfId="2534"/>
    <cellStyle name="Porcentaje 2 3 2" xfId="2535"/>
    <cellStyle name="Porcentaje 2 4" xfId="2536"/>
    <cellStyle name="Porcentaje 2 4 2" xfId="2537"/>
    <cellStyle name="Porcentaje 3" xfId="2538"/>
    <cellStyle name="Porcentaje 3 2" xfId="2539"/>
    <cellStyle name="Porcentual 2" xfId="2540"/>
    <cellStyle name="Porcentual 6" xfId="2541"/>
    <cellStyle name="Salida" xfId="2962" builtinId="21" customBuiltin="1"/>
    <cellStyle name="Salida 2" xfId="2542"/>
    <cellStyle name="Salida 2 2" xfId="2543"/>
    <cellStyle name="Salida 2 2 2" xfId="2544"/>
    <cellStyle name="Salida 2 3" xfId="2545"/>
    <cellStyle name="Salida 2 3 2" xfId="2546"/>
    <cellStyle name="Salida 2 4" xfId="2547"/>
    <cellStyle name="Salida 3" xfId="2548"/>
    <cellStyle name="Salida 3 2" xfId="2549"/>
    <cellStyle name="Texto de advertencia" xfId="2966" builtinId="11" customBuiltin="1"/>
    <cellStyle name="Texto de advertencia 2" xfId="2550"/>
    <cellStyle name="Texto de advertencia 2 2" xfId="2551"/>
    <cellStyle name="Texto de advertencia 2 2 2" xfId="2552"/>
    <cellStyle name="Texto de advertencia 2 3" xfId="2553"/>
    <cellStyle name="Texto de advertencia 2 3 2" xfId="2554"/>
    <cellStyle name="Texto de advertencia 2 4" xfId="2555"/>
    <cellStyle name="Texto de advertencia 3" xfId="2556"/>
    <cellStyle name="Texto de advertencia 3 2" xfId="2557"/>
    <cellStyle name="Texto explicativo" xfId="2968" builtinId="53" customBuiltin="1"/>
    <cellStyle name="Texto explicativo 2" xfId="2558"/>
    <cellStyle name="Texto explicativo 2 2" xfId="2559"/>
    <cellStyle name="Texto explicativo 2 2 2" xfId="2560"/>
    <cellStyle name="Texto explicativo 2 3" xfId="2561"/>
    <cellStyle name="Texto explicativo 2 3 2" xfId="2562"/>
    <cellStyle name="Texto explicativo 2 4" xfId="2563"/>
    <cellStyle name="Texto explicativo 3" xfId="2564"/>
    <cellStyle name="Texto explicativo 3 2" xfId="2565"/>
    <cellStyle name="Título" xfId="2953" builtinId="15" customBuiltin="1"/>
    <cellStyle name="Título 1" xfId="2954" builtinId="16" customBuiltin="1"/>
    <cellStyle name="Título 1 2" xfId="2566"/>
    <cellStyle name="Título 1 2 2" xfId="2567"/>
    <cellStyle name="Título 1 2 2 2" xfId="2568"/>
    <cellStyle name="Título 1 2 3" xfId="2569"/>
    <cellStyle name="Título 1 2 3 2" xfId="2570"/>
    <cellStyle name="Título 1 2 4" xfId="2571"/>
    <cellStyle name="Título 1 3" xfId="2572"/>
    <cellStyle name="Título 1 3 2" xfId="2573"/>
    <cellStyle name="Título 2" xfId="2955" builtinId="17" customBuiltin="1"/>
    <cellStyle name="Título 2 2" xfId="2574"/>
    <cellStyle name="Título 2 2 2" xfId="2575"/>
    <cellStyle name="Título 2 2 2 2" xfId="2576"/>
    <cellStyle name="Título 2 2 3" xfId="2577"/>
    <cellStyle name="Título 2 2 3 2" xfId="2578"/>
    <cellStyle name="Título 2 2 4" xfId="2579"/>
    <cellStyle name="Título 2 3" xfId="2580"/>
    <cellStyle name="Título 2 3 2" xfId="2581"/>
    <cellStyle name="Título 3" xfId="2956" builtinId="18" customBuiltin="1"/>
    <cellStyle name="Título 3 2" xfId="2582"/>
    <cellStyle name="Título 3 2 2" xfId="2583"/>
    <cellStyle name="Título 3 2 2 2" xfId="2584"/>
    <cellStyle name="Título 3 2 3" xfId="2585"/>
    <cellStyle name="Título 3 2 3 2" xfId="2586"/>
    <cellStyle name="Título 3 2 4" xfId="2587"/>
    <cellStyle name="Título 3 3" xfId="2588"/>
    <cellStyle name="Título 3 3 2" xfId="2589"/>
    <cellStyle name="Título 4" xfId="2590"/>
    <cellStyle name="Título 4 2" xfId="2591"/>
    <cellStyle name="Título 4 2 2" xfId="2592"/>
    <cellStyle name="Título 4 3" xfId="2593"/>
    <cellStyle name="Título 4 3 2" xfId="2594"/>
    <cellStyle name="Título 4 4" xfId="2595"/>
    <cellStyle name="Título 5" xfId="2596"/>
    <cellStyle name="Título 5 2" xfId="2597"/>
    <cellStyle name="Total" xfId="2969" builtinId="25" customBuiltin="1"/>
    <cellStyle name="Total 2" xfId="2598"/>
    <cellStyle name="Total 2 2" xfId="2599"/>
    <cellStyle name="Total 2 2 2" xfId="2600"/>
    <cellStyle name="Total 2 2 2 2" xfId="2601"/>
    <cellStyle name="Total 2 2 3" xfId="2602"/>
    <cellStyle name="Total 2 2 3 2" xfId="2603"/>
    <cellStyle name="Total 2 2 4" xfId="2604"/>
    <cellStyle name="Total 2 3" xfId="2605"/>
    <cellStyle name="Total 2 3 2" xfId="2606"/>
    <cellStyle name="Total 2 4" xfId="2607"/>
    <cellStyle name="Total 2 4 2" xfId="2608"/>
    <cellStyle name="Total 2 5" xfId="2609"/>
    <cellStyle name="Total 3" xfId="2610"/>
    <cellStyle name="Total 3 2" xfId="2611"/>
  </cellStyles>
  <dxfs count="6">
    <dxf>
      <font>
        <color rgb="FF006100"/>
      </font>
      <fill>
        <patternFill>
          <bgColor rgb="FFC6EFCE"/>
        </patternFill>
      </fill>
    </dxf>
    <dxf>
      <font>
        <color rgb="FF9C0006"/>
      </font>
      <fill>
        <patternFill>
          <bgColor rgb="FFFFC7CE"/>
        </patternFill>
      </fill>
    </dxf>
    <dxf>
      <fill>
        <patternFill>
          <bgColor rgb="FF00B050"/>
        </patternFill>
      </fill>
    </dxf>
    <dxf>
      <fill>
        <patternFill>
          <bgColor rgb="FFFFFF00"/>
        </patternFill>
      </fill>
    </dxf>
    <dxf>
      <font>
        <color rgb="FF006100"/>
      </font>
      <fill>
        <patternFill>
          <bgColor rgb="FFC6EFCE"/>
        </patternFill>
      </fill>
    </dxf>
    <dxf>
      <font>
        <color rgb="FF9C0006"/>
      </font>
      <fill>
        <patternFill>
          <bgColor rgb="FFFFC7CE"/>
        </patternFill>
      </fill>
    </dxf>
  </dxfs>
  <tableStyles count="1" defaultTableStyle="TableStyleMedium2" defaultPivotStyle="PivotStyleLight16">
    <tableStyle name="Estilo de tabla 1" pivot="0" count="0"/>
  </tableStyles>
  <colors>
    <mruColors>
      <color rgb="FFB151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41"/>
  <sheetViews>
    <sheetView showGridLines="0" zoomScaleNormal="100" workbookViewId="0">
      <selection activeCell="B33" sqref="B33"/>
    </sheetView>
  </sheetViews>
  <sheetFormatPr baseColWidth="10" defaultColWidth="11.453125" defaultRowHeight="14" x14ac:dyDescent="0.3"/>
  <cols>
    <col min="1" max="1" width="81.81640625" style="137" bestFit="1" customWidth="1"/>
    <col min="2" max="16384" width="11.453125" style="73"/>
  </cols>
  <sheetData>
    <row r="1" spans="1:2" x14ac:dyDescent="0.3">
      <c r="A1" s="117" t="s">
        <v>313</v>
      </c>
    </row>
    <row r="2" spans="1:2" ht="16.5" x14ac:dyDescent="0.2">
      <c r="A2" s="117"/>
    </row>
    <row r="3" spans="1:2" ht="16.5" x14ac:dyDescent="0.25">
      <c r="A3" s="190" t="str">
        <f>+'Nota 1'!$A$1</f>
        <v>Nota 1. Naturaleza de la Operación</v>
      </c>
      <c r="B3" s="82" t="s">
        <v>465</v>
      </c>
    </row>
    <row r="4" spans="1:2" ht="16.5" x14ac:dyDescent="0.25">
      <c r="A4" s="190" t="str">
        <f>+'Nota 2'!$A$1</f>
        <v>Nota 2. Resumen de Normas, Políticas y Estimaciones Contables</v>
      </c>
      <c r="B4" s="82" t="s">
        <v>465</v>
      </c>
    </row>
    <row r="5" spans="1:2" ht="16.5" x14ac:dyDescent="0.25">
      <c r="A5" s="190" t="str">
        <f>+'Nota 3'!$A$1</f>
        <v>Nota 3. Cambio en Políticas y Estimaciones Contables</v>
      </c>
      <c r="B5" s="82" t="s">
        <v>465</v>
      </c>
    </row>
    <row r="6" spans="1:2" ht="16.5" x14ac:dyDescent="0.25">
      <c r="A6" s="190" t="str">
        <f>+'Nota 4'!$A$1</f>
        <v xml:space="preserve">Nota 4. Anticipos de Fondos </v>
      </c>
      <c r="B6" s="82" t="s">
        <v>465</v>
      </c>
    </row>
    <row r="7" spans="1:2" ht="16.5" x14ac:dyDescent="0.25">
      <c r="A7" s="190" t="str">
        <f>+'Nota 5'!$A$1</f>
        <v>Nota 5. Cuentas por Cobrar con Contraprestación</v>
      </c>
      <c r="B7" s="82" t="s">
        <v>465</v>
      </c>
    </row>
    <row r="8" spans="1:2" ht="16.5" x14ac:dyDescent="0.25">
      <c r="A8" s="190" t="str">
        <f>+'Nota 6'!$A$1</f>
        <v>Nota 6. Cuentas por Cobrar sin Contraprestación</v>
      </c>
      <c r="B8" s="82" t="s">
        <v>465</v>
      </c>
    </row>
    <row r="9" spans="1:2" ht="16.5" x14ac:dyDescent="0.25">
      <c r="A9" s="190" t="str">
        <f>+'Nota 7'!$A$1</f>
        <v>Nota 7. Inversiones Financieras</v>
      </c>
      <c r="B9" s="82" t="s">
        <v>465</v>
      </c>
    </row>
    <row r="10" spans="1:2" ht="16.5" x14ac:dyDescent="0.25">
      <c r="A10" s="190" t="str">
        <f>+'Nota 8'!$A$1</f>
        <v>Nota 8. Préstamos</v>
      </c>
      <c r="B10" s="82" t="s">
        <v>465</v>
      </c>
    </row>
    <row r="11" spans="1:2" ht="16.5" x14ac:dyDescent="0.25">
      <c r="A11" s="190" t="str">
        <f>+'Nota 9'!$A$1</f>
        <v>Nota 9. Deudores Varios</v>
      </c>
      <c r="B11" s="82" t="s">
        <v>465</v>
      </c>
    </row>
    <row r="12" spans="1:2" ht="16.5" x14ac:dyDescent="0.25">
      <c r="A12" s="190" t="str">
        <f>+'Nota 10'!$A$1</f>
        <v>Nota 10. Deterioro Acumulado de Bienes Financieros</v>
      </c>
      <c r="B12" s="82" t="s">
        <v>465</v>
      </c>
    </row>
    <row r="13" spans="1:2" ht="16.5" x14ac:dyDescent="0.25">
      <c r="A13" s="190" t="str">
        <f>+'Nota 11'!$A$1</f>
        <v xml:space="preserve">Nota 11. Existencias </v>
      </c>
      <c r="B13" s="82" t="s">
        <v>465</v>
      </c>
    </row>
    <row r="14" spans="1:2" ht="16.5" x14ac:dyDescent="0.25">
      <c r="A14" s="190" t="str">
        <f>+'Nota 12'!$A$1</f>
        <v>Nota 12. Bienes de Uso</v>
      </c>
      <c r="B14" s="82" t="s">
        <v>465</v>
      </c>
    </row>
    <row r="15" spans="1:2" ht="16.5" x14ac:dyDescent="0.25">
      <c r="A15" s="190" t="str">
        <f>+'Nota 13'!$A$1</f>
        <v>Nota 13. Costo de Estudios y Programas</v>
      </c>
      <c r="B15" s="82" t="s">
        <v>465</v>
      </c>
    </row>
    <row r="16" spans="1:2" ht="16.5" x14ac:dyDescent="0.25">
      <c r="A16" s="190" t="str">
        <f>+'Nota 14'!$A$1</f>
        <v>Nota 14. Activos Intangibles</v>
      </c>
      <c r="B16" s="82" t="s">
        <v>465</v>
      </c>
    </row>
    <row r="17" spans="1:2" ht="16.5" x14ac:dyDescent="0.25">
      <c r="A17" s="190" t="str">
        <f>+'Nota 15'!$A$1</f>
        <v>Nota 15. Propiedades de Inversión</v>
      </c>
      <c r="B17" s="82" t="s">
        <v>465</v>
      </c>
    </row>
    <row r="18" spans="1:2" ht="16.5" x14ac:dyDescent="0.25">
      <c r="A18" s="190" t="str">
        <f>+'Nota 16'!$A$1</f>
        <v>Nota 16. Agricultura</v>
      </c>
      <c r="B18" s="82" t="s">
        <v>465</v>
      </c>
    </row>
    <row r="19" spans="1:2" ht="16.5" x14ac:dyDescent="0.25">
      <c r="A19" s="190" t="str">
        <f>+'Nota 17'!$A$1</f>
        <v>Nota 17. Detrimento</v>
      </c>
      <c r="B19" s="82" t="s">
        <v>465</v>
      </c>
    </row>
    <row r="20" spans="1:2" ht="16.5" x14ac:dyDescent="0.25">
      <c r="A20" s="190" t="str">
        <f>+'Nota 18'!$A$1</f>
        <v xml:space="preserve">Nota 18. Depósitos de Terceros. </v>
      </c>
      <c r="B20" s="82" t="s">
        <v>465</v>
      </c>
    </row>
    <row r="21" spans="1:2" ht="16.5" x14ac:dyDescent="0.25">
      <c r="A21" s="190" t="str">
        <f>+'Nota 19'!$A$1</f>
        <v>Nota 19. Deuda Pública</v>
      </c>
      <c r="B21" s="82" t="s">
        <v>465</v>
      </c>
    </row>
    <row r="22" spans="1:2" ht="16.5" x14ac:dyDescent="0.25">
      <c r="A22" s="190" t="str">
        <f>+'Nota 20'!$A$1</f>
        <v>Nota 20. Cuentas por Pagar con Contraprestación</v>
      </c>
      <c r="B22" s="82" t="s">
        <v>465</v>
      </c>
    </row>
    <row r="23" spans="1:2" ht="16.5" x14ac:dyDescent="0.25">
      <c r="A23" s="190" t="str">
        <f>+'Nota 21'!$A$1</f>
        <v>Nota 21. Cuentas por Pagar sin Contraprestación</v>
      </c>
      <c r="B23" s="82" t="s">
        <v>465</v>
      </c>
    </row>
    <row r="24" spans="1:2" ht="16.5" x14ac:dyDescent="0.25">
      <c r="A24" s="190" t="str">
        <f>+'Nota 22'!$A$1</f>
        <v>Nota 22. Provisiones</v>
      </c>
      <c r="B24" s="82" t="s">
        <v>465</v>
      </c>
    </row>
    <row r="25" spans="1:2" ht="16.5" x14ac:dyDescent="0.25">
      <c r="A25" s="190" t="str">
        <f>+'Nota 23'!$A$1</f>
        <v>Nota 23. Beneficios a los Empleados</v>
      </c>
      <c r="B25" s="82" t="s">
        <v>465</v>
      </c>
    </row>
    <row r="26" spans="1:2" ht="16.5" x14ac:dyDescent="0.25">
      <c r="A26" s="190" t="str">
        <f>+'Nota 24'!$A$1</f>
        <v>Nota 24. Arrendamientos</v>
      </c>
      <c r="B26" s="82" t="s">
        <v>465</v>
      </c>
    </row>
    <row r="27" spans="1:2" ht="16.5" x14ac:dyDescent="0.25">
      <c r="A27" s="190" t="str">
        <f>+'Nota 25'!$A$1</f>
        <v>Nota 25. Concesiones</v>
      </c>
      <c r="B27" s="82" t="s">
        <v>465</v>
      </c>
    </row>
    <row r="28" spans="1:2" ht="16.5" x14ac:dyDescent="0.25">
      <c r="A28" s="190" t="str">
        <f>+'Nota 26'!$A$1</f>
        <v xml:space="preserve">Nota 26. Otros Pasivos </v>
      </c>
      <c r="B28" s="82" t="s">
        <v>465</v>
      </c>
    </row>
    <row r="29" spans="1:2" ht="16.5" x14ac:dyDescent="0.25">
      <c r="A29" s="190" t="str">
        <f>+'Nota 27'!$A$1</f>
        <v>Nota 27. Activos y Pasivos Contingentes</v>
      </c>
      <c r="B29" s="82" t="s">
        <v>465</v>
      </c>
    </row>
    <row r="30" spans="1:2" ht="16.5" x14ac:dyDescent="0.25">
      <c r="A30" s="190" t="str">
        <f>+'Nota 28'!$A$1</f>
        <v xml:space="preserve">Nota 28. Ingresos de Transacciones con Contraprestación </v>
      </c>
      <c r="B30" s="82" t="s">
        <v>465</v>
      </c>
    </row>
    <row r="31" spans="1:2" ht="16.5" x14ac:dyDescent="0.25">
      <c r="A31" s="190" t="str">
        <f>+'Nota 29'!$A$1</f>
        <v xml:space="preserve">Nota 29. Transferencias, Impuestos y Multas </v>
      </c>
      <c r="B31" s="82" t="s">
        <v>465</v>
      </c>
    </row>
    <row r="32" spans="1:2" ht="16.5" x14ac:dyDescent="0.25">
      <c r="A32" s="190" t="str">
        <f>+'Nota 30'!$A$1</f>
        <v xml:space="preserve">Nota 30. Efectos de las Variaciones en los Tipos de Cambio de la Moneda Extranjera </v>
      </c>
      <c r="B32" s="82" t="s">
        <v>465</v>
      </c>
    </row>
    <row r="33" spans="1:2" ht="16.5" x14ac:dyDescent="0.25">
      <c r="A33" s="190" t="str">
        <f>+'Nota 31'!$A$1</f>
        <v>Nota 31. Errores</v>
      </c>
      <c r="B33" s="82" t="s">
        <v>465</v>
      </c>
    </row>
    <row r="34" spans="1:2" ht="16.5" x14ac:dyDescent="0.25">
      <c r="A34" s="190" t="str">
        <f>+'Nota 32'!$A$1</f>
        <v>Nota 32. Información Financiera por Segmentos</v>
      </c>
      <c r="B34" s="82" t="s">
        <v>465</v>
      </c>
    </row>
    <row r="35" spans="1:2" ht="16.5" x14ac:dyDescent="0.25">
      <c r="A35" s="190" t="str">
        <f>+'Nota 33'!$A$1</f>
        <v>Nota 33. Información a Revelar sobre Partes Relacionadas</v>
      </c>
      <c r="B35" s="82" t="s">
        <v>465</v>
      </c>
    </row>
    <row r="36" spans="1:2" ht="16.5" x14ac:dyDescent="0.25">
      <c r="A36" s="190" t="str">
        <f>+'Nota 34'!$A$1</f>
        <v>Nota 34. Inversiones en Asociadas y Negocios Conjuntos</v>
      </c>
      <c r="B36" s="82" t="s">
        <v>465</v>
      </c>
    </row>
    <row r="37" spans="1:2" ht="14.5" x14ac:dyDescent="0.35">
      <c r="A37" s="190" t="str">
        <f>+'Nota 35'!$A$1</f>
        <v>Nota 35. Estados financieros consolidados y separados</v>
      </c>
      <c r="B37" s="82" t="s">
        <v>465</v>
      </c>
    </row>
    <row r="38" spans="1:2" ht="14.5" x14ac:dyDescent="0.35">
      <c r="A38" s="190" t="str">
        <f>+'Nota 36'!$A$1</f>
        <v>Nota 36. Diferencias entre el Presupuesto Actualizado y Devengado</v>
      </c>
      <c r="B38" s="82" t="s">
        <v>465</v>
      </c>
    </row>
    <row r="39" spans="1:2" ht="14.5" x14ac:dyDescent="0.35">
      <c r="A39" s="190" t="str">
        <f>+'Nota 37'!$A$1</f>
        <v xml:space="preserve">Nota 37. Variaciones en el Patrimonio Neto </v>
      </c>
      <c r="B39" s="82" t="s">
        <v>465</v>
      </c>
    </row>
    <row r="40" spans="1:2" ht="14.5" x14ac:dyDescent="0.35">
      <c r="A40" s="190" t="str">
        <f>+'Nota 38'!$A$1</f>
        <v>Nota 38. Hechos Ocurridos Después de la Fecha de Presentación</v>
      </c>
      <c r="B40" s="82" t="s">
        <v>465</v>
      </c>
    </row>
    <row r="41" spans="1:2" s="75" customFormat="1" ht="14.5" x14ac:dyDescent="0.35">
      <c r="A41" s="190" t="str">
        <f>+'Nota 39'!$A$1</f>
        <v>Nota 39. Otra Información a Revelar</v>
      </c>
      <c r="B41" s="82" t="s">
        <v>465</v>
      </c>
    </row>
  </sheetData>
  <conditionalFormatting sqref="A20">
    <cfRule type="expression" dxfId="5" priority="21">
      <formula>OR(#REF!="Eliminada",#REF!="N/A")</formula>
    </cfRule>
    <cfRule type="expression" dxfId="4" priority="22">
      <formula>#REF!="Ok"</formula>
    </cfRule>
  </conditionalFormatting>
  <conditionalFormatting sqref="A3:A41">
    <cfRule type="expression" dxfId="3" priority="23">
      <formula>#REF!="Proponer"</formula>
    </cfRule>
    <cfRule type="expression" dxfId="2" priority="24">
      <formula>#REF!="Lista en mesa"</formula>
    </cfRule>
    <cfRule type="expression" dxfId="1" priority="25">
      <formula>OR(#REF!="Eliminada",#REF!="N/A")</formula>
    </cfRule>
    <cfRule type="expression" dxfId="0" priority="26">
      <formula>#REF!="Ok"</formula>
    </cfRule>
  </conditionalFormatting>
  <hyperlinks>
    <hyperlink ref="B3" location="'Nota 1'!A1" display="Nota"/>
    <hyperlink ref="B4" location="'Nota 2'!A1" display="Nota"/>
    <hyperlink ref="B5" location="'Nota 3'!A1" display="Nota"/>
    <hyperlink ref="B7" location="'Nota 5'!A1" display="Nota"/>
    <hyperlink ref="B8" location="'Nota 6'!A1" display="Nota"/>
    <hyperlink ref="B9" location="'Nota 7'!A1" display="Nota"/>
    <hyperlink ref="B10" location="'Nota 8'!A1" display="Nota"/>
    <hyperlink ref="B11" location="'Nota 9'!A1" display="Nota"/>
    <hyperlink ref="B12" location="'Nota 10'!A1" display="Nota"/>
    <hyperlink ref="B13" location="'Nota 11'!A1" display="Nota"/>
    <hyperlink ref="B14" location="'Nota 12'!A1" display="Nota"/>
    <hyperlink ref="B15" location="'Nota 13'!A1" display="Nota"/>
    <hyperlink ref="B16" location="'Nota 14'!A1" display="Nota"/>
    <hyperlink ref="B17" location="'Nota 15'!A1" display="Nota"/>
    <hyperlink ref="B18" location="'Nota 16'!A1" display="Nota"/>
    <hyperlink ref="B6" location="'Nota 4'!A1" display="Nota"/>
    <hyperlink ref="B19" location="'Nota 17'!A1" display="Nota"/>
    <hyperlink ref="B20" location="'Nota 18'!A1" display="Nota"/>
    <hyperlink ref="B21" location="'Nota 19'!A1" display="Nota"/>
    <hyperlink ref="B22" location="'Nota 20'!A1" display="Nota"/>
    <hyperlink ref="B23" location="'Nota 21'!A1" display="Nota"/>
    <hyperlink ref="B24" location="'Nota 22'!A1" display="Nota"/>
    <hyperlink ref="B25" location="'Nota 23'!A1" display="Nota"/>
    <hyperlink ref="B26" location="'Nota 24'!A1" display="Nota"/>
    <hyperlink ref="B27" location="'Nota 25'!A1" display="Nota"/>
    <hyperlink ref="B28" location="'Nota 26'!A1" display="Nota"/>
    <hyperlink ref="B29" location="'Nota 27'!A1" display="Nota"/>
    <hyperlink ref="B30" location="'Nota 28'!A1" display="Nota"/>
    <hyperlink ref="B31" location="'Nota 29'!A1" display="Nota"/>
    <hyperlink ref="B32" location="'Nota 30'!A1" display="Nota"/>
    <hyperlink ref="B33" location="'Nota 31'!A1" display="Nota"/>
    <hyperlink ref="B34" location="'Nota 32'!A1" display="Nota"/>
    <hyperlink ref="B35" location="'Nota 33'!A1" display="Nota"/>
    <hyperlink ref="B36" location="'Nota 34'!A1" display="Nota"/>
    <hyperlink ref="B37" location="'Nota 35'!A1" display="Nota"/>
    <hyperlink ref="B38" location="'Nota 36'!A1" display="Nota"/>
    <hyperlink ref="B39" location="'Nota 37'!A1" display="Nota"/>
    <hyperlink ref="B40" location="'Nota 38'!A1" display="Nota"/>
    <hyperlink ref="B41" location="'Nota 39'!A1" display="Not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68"/>
  <sheetViews>
    <sheetView showGridLines="0" topLeftCell="A4" zoomScaleNormal="100" workbookViewId="0">
      <selection activeCell="A7" sqref="A7:D14"/>
    </sheetView>
  </sheetViews>
  <sheetFormatPr baseColWidth="10" defaultColWidth="11.453125" defaultRowHeight="14" x14ac:dyDescent="0.35"/>
  <cols>
    <col min="1" max="1" width="25.453125" style="253" customWidth="1"/>
    <col min="2" max="2" width="22.7265625" style="127" customWidth="1"/>
    <col min="3" max="3" width="20.26953125" style="127" customWidth="1"/>
    <col min="4" max="4" width="19.7265625" style="127" customWidth="1"/>
    <col min="5" max="6" width="14.26953125" style="127" customWidth="1"/>
    <col min="7" max="8" width="13.7265625" style="127" customWidth="1"/>
    <col min="9" max="9" width="13.7265625" style="160" customWidth="1"/>
    <col min="10" max="16384" width="11.453125" style="2"/>
  </cols>
  <sheetData>
    <row r="1" spans="1:10" ht="16.5" x14ac:dyDescent="0.25">
      <c r="A1" s="252" t="s">
        <v>353</v>
      </c>
      <c r="B1" s="252"/>
      <c r="C1" s="191"/>
      <c r="D1" s="252"/>
      <c r="E1" s="252"/>
      <c r="F1" s="252"/>
      <c r="G1" s="252"/>
    </row>
    <row r="2" spans="1:10" ht="16.5" x14ac:dyDescent="0.25">
      <c r="B2" s="253"/>
      <c r="C2" s="253"/>
      <c r="D2" s="253"/>
      <c r="E2" s="253"/>
      <c r="F2" s="253"/>
      <c r="G2" s="253"/>
    </row>
    <row r="3" spans="1:10" s="12" customFormat="1" x14ac:dyDescent="0.35">
      <c r="A3" s="125" t="s">
        <v>354</v>
      </c>
      <c r="B3" s="252"/>
      <c r="C3" s="252"/>
      <c r="D3" s="252"/>
      <c r="E3" s="252"/>
      <c r="F3" s="252"/>
      <c r="G3" s="191"/>
      <c r="H3" s="191"/>
      <c r="I3" s="254"/>
    </row>
    <row r="4" spans="1:10" s="12" customFormat="1" ht="16.5" x14ac:dyDescent="0.25">
      <c r="A4" s="252"/>
      <c r="B4" s="252"/>
      <c r="C4" s="252"/>
      <c r="D4" s="252"/>
      <c r="E4" s="252"/>
      <c r="F4" s="252"/>
      <c r="G4" s="191"/>
      <c r="H4" s="191"/>
      <c r="I4" s="254"/>
    </row>
    <row r="5" spans="1:10" x14ac:dyDescent="0.35">
      <c r="A5" s="127" t="s">
        <v>225</v>
      </c>
      <c r="B5" s="125"/>
      <c r="C5" s="125"/>
      <c r="D5" s="125"/>
      <c r="E5" s="125"/>
      <c r="F5" s="125"/>
      <c r="G5" s="125"/>
    </row>
    <row r="6" spans="1:10" ht="16.5" x14ac:dyDescent="0.25">
      <c r="A6" s="127"/>
    </row>
    <row r="7" spans="1:10" ht="33" x14ac:dyDescent="0.25">
      <c r="A7" s="542" t="s">
        <v>21</v>
      </c>
      <c r="B7" s="544"/>
      <c r="C7" s="129" t="s">
        <v>344</v>
      </c>
      <c r="D7" s="129" t="s">
        <v>345</v>
      </c>
    </row>
    <row r="8" spans="1:10" s="12" customFormat="1" ht="16.5" x14ac:dyDescent="0.25">
      <c r="A8" s="545" t="s">
        <v>171</v>
      </c>
      <c r="B8" s="545"/>
      <c r="C8" s="367" t="s">
        <v>653</v>
      </c>
      <c r="D8" s="364" t="s">
        <v>653</v>
      </c>
      <c r="E8" s="191"/>
      <c r="H8" s="191"/>
      <c r="I8" s="191"/>
      <c r="J8" s="191"/>
    </row>
    <row r="9" spans="1:10" s="12" customFormat="1" ht="16.5" x14ac:dyDescent="0.25">
      <c r="A9" s="545" t="s">
        <v>167</v>
      </c>
      <c r="B9" s="545"/>
      <c r="C9" s="364">
        <v>3499</v>
      </c>
      <c r="D9" s="364">
        <v>3499</v>
      </c>
      <c r="E9" s="191"/>
      <c r="H9" s="191"/>
      <c r="I9" s="255">
        <v>3499841</v>
      </c>
      <c r="J9" s="255">
        <f>+I9/1000</f>
        <v>3499.8409999999999</v>
      </c>
    </row>
    <row r="10" spans="1:10" s="12" customFormat="1" ht="16.5" x14ac:dyDescent="0.25">
      <c r="A10" s="545" t="s">
        <v>168</v>
      </c>
      <c r="B10" s="545"/>
      <c r="C10" s="356"/>
      <c r="D10" s="364" t="s">
        <v>653</v>
      </c>
      <c r="E10" s="191"/>
      <c r="H10" s="191"/>
      <c r="I10" s="191" t="s">
        <v>653</v>
      </c>
      <c r="J10" s="255"/>
    </row>
    <row r="11" spans="1:10" s="12" customFormat="1" x14ac:dyDescent="0.25">
      <c r="A11" s="545" t="s">
        <v>169</v>
      </c>
      <c r="B11" s="545"/>
      <c r="C11" s="382"/>
      <c r="D11" s="364" t="s">
        <v>653</v>
      </c>
      <c r="E11" s="191"/>
      <c r="H11" s="191"/>
      <c r="I11" s="191" t="s">
        <v>653</v>
      </c>
      <c r="J11" s="255"/>
    </row>
    <row r="12" spans="1:10" s="12" customFormat="1" ht="16.5" x14ac:dyDescent="0.25">
      <c r="A12" s="545" t="s">
        <v>170</v>
      </c>
      <c r="B12" s="545"/>
      <c r="C12" s="382"/>
      <c r="D12" s="364" t="s">
        <v>653</v>
      </c>
      <c r="E12" s="191"/>
      <c r="H12" s="191"/>
      <c r="I12" s="191" t="s">
        <v>653</v>
      </c>
      <c r="J12" s="255"/>
    </row>
    <row r="13" spans="1:10" ht="17.25" thickBot="1" x14ac:dyDescent="0.3">
      <c r="A13" s="546" t="s">
        <v>145</v>
      </c>
      <c r="B13" s="546"/>
      <c r="C13" s="383">
        <v>-38290</v>
      </c>
      <c r="D13" s="383">
        <v>-1325</v>
      </c>
      <c r="I13" s="255">
        <v>-38290374</v>
      </c>
      <c r="J13" s="255">
        <f>+I13/1000</f>
        <v>-38290.374000000003</v>
      </c>
    </row>
    <row r="14" spans="1:10" ht="22.5" customHeight="1" thickTop="1" x14ac:dyDescent="0.25">
      <c r="A14" s="547" t="s">
        <v>12</v>
      </c>
      <c r="B14" s="547"/>
      <c r="C14" s="386">
        <f>SUM(C9:C13)</f>
        <v>-34791</v>
      </c>
      <c r="D14" s="386">
        <f>SUM(D8:D13)</f>
        <v>2174</v>
      </c>
      <c r="I14" s="127"/>
      <c r="J14" s="255"/>
    </row>
    <row r="16" spans="1:10" x14ac:dyDescent="0.35">
      <c r="A16" s="127" t="s">
        <v>226</v>
      </c>
      <c r="B16" s="125"/>
      <c r="C16" s="125"/>
      <c r="D16" s="125"/>
      <c r="E16" s="125"/>
      <c r="F16" s="125"/>
    </row>
    <row r="17" spans="1:11" ht="16.5" x14ac:dyDescent="0.25">
      <c r="A17" s="127"/>
      <c r="B17" s="125"/>
      <c r="C17" s="125"/>
      <c r="D17" s="125"/>
      <c r="E17" s="125"/>
      <c r="F17" s="125"/>
    </row>
    <row r="18" spans="1:11" x14ac:dyDescent="0.35">
      <c r="A18" s="488" t="s">
        <v>474</v>
      </c>
      <c r="B18" s="489"/>
      <c r="C18" s="490"/>
      <c r="D18" s="125"/>
      <c r="E18" s="125"/>
      <c r="F18" s="125"/>
    </row>
    <row r="19" spans="1:11" ht="16.5" x14ac:dyDescent="0.25">
      <c r="A19" s="127"/>
    </row>
    <row r="20" spans="1:11" ht="14.25" customHeight="1" x14ac:dyDescent="0.35">
      <c r="A20" s="495" t="s">
        <v>5</v>
      </c>
      <c r="B20" s="495" t="s">
        <v>6</v>
      </c>
      <c r="C20" s="495" t="s">
        <v>7</v>
      </c>
      <c r="D20" s="542" t="s">
        <v>344</v>
      </c>
      <c r="E20" s="543"/>
      <c r="F20" s="544"/>
    </row>
    <row r="21" spans="1:11" ht="28" x14ac:dyDescent="0.35">
      <c r="A21" s="496"/>
      <c r="B21" s="496"/>
      <c r="C21" s="496"/>
      <c r="D21" s="129" t="s">
        <v>8</v>
      </c>
      <c r="E21" s="129" t="s">
        <v>9</v>
      </c>
      <c r="F21" s="129" t="s">
        <v>10</v>
      </c>
      <c r="H21" s="127" t="s">
        <v>897</v>
      </c>
    </row>
    <row r="22" spans="1:11" ht="14.25" customHeight="1" x14ac:dyDescent="0.25">
      <c r="A22" s="130">
        <v>1</v>
      </c>
      <c r="B22" s="410" t="s">
        <v>879</v>
      </c>
      <c r="C22" s="410" t="s">
        <v>880</v>
      </c>
      <c r="D22" s="413">
        <v>-28597.609</v>
      </c>
      <c r="E22" s="413"/>
      <c r="F22" s="413">
        <f t="shared" ref="F22:F31" si="0">SUM(D22:E22)</f>
        <v>-28597.609</v>
      </c>
      <c r="J22" s="72"/>
      <c r="K22" s="72"/>
    </row>
    <row r="23" spans="1:11" ht="33" x14ac:dyDescent="0.25">
      <c r="A23" s="130">
        <v>2</v>
      </c>
      <c r="B23" s="410" t="s">
        <v>881</v>
      </c>
      <c r="C23" s="410" t="s">
        <v>882</v>
      </c>
      <c r="D23" s="413">
        <v>-5991.0360000000001</v>
      </c>
      <c r="E23" s="413"/>
      <c r="F23" s="413">
        <f t="shared" si="0"/>
        <v>-5991.0360000000001</v>
      </c>
      <c r="J23" s="72"/>
      <c r="K23" s="72"/>
    </row>
    <row r="24" spans="1:11" ht="28" x14ac:dyDescent="0.35">
      <c r="A24" s="130">
        <v>3</v>
      </c>
      <c r="B24" s="410" t="s">
        <v>883</v>
      </c>
      <c r="C24" s="410" t="s">
        <v>884</v>
      </c>
      <c r="D24" s="413">
        <v>-1868.3</v>
      </c>
      <c r="E24" s="413"/>
      <c r="F24" s="413">
        <f t="shared" si="0"/>
        <v>-1868.3</v>
      </c>
      <c r="J24" s="72"/>
      <c r="K24" s="72"/>
    </row>
    <row r="25" spans="1:11" ht="28" x14ac:dyDescent="0.35">
      <c r="A25" s="130">
        <v>4</v>
      </c>
      <c r="B25" s="410" t="s">
        <v>873</v>
      </c>
      <c r="C25" s="410" t="s">
        <v>877</v>
      </c>
      <c r="D25" s="413">
        <v>-1152.5999999999999</v>
      </c>
      <c r="E25" s="413"/>
      <c r="F25" s="413">
        <f t="shared" si="0"/>
        <v>-1152.5999999999999</v>
      </c>
    </row>
    <row r="26" spans="1:11" ht="33" x14ac:dyDescent="0.25">
      <c r="A26" s="130">
        <v>5</v>
      </c>
      <c r="B26" s="410" t="s">
        <v>885</v>
      </c>
      <c r="C26" s="410" t="s">
        <v>886</v>
      </c>
      <c r="D26" s="413">
        <v>-487.30500000000001</v>
      </c>
      <c r="E26" s="413"/>
      <c r="F26" s="413">
        <f t="shared" si="0"/>
        <v>-487.30500000000001</v>
      </c>
    </row>
    <row r="27" spans="1:11" ht="49.5" x14ac:dyDescent="0.25">
      <c r="A27" s="130">
        <v>6</v>
      </c>
      <c r="B27" s="410" t="s">
        <v>887</v>
      </c>
      <c r="C27" s="410" t="s">
        <v>888</v>
      </c>
      <c r="D27" s="413">
        <v>-55.462000000000003</v>
      </c>
      <c r="E27" s="413"/>
      <c r="F27" s="413">
        <f t="shared" si="0"/>
        <v>-55.462000000000003</v>
      </c>
    </row>
    <row r="28" spans="1:11" ht="28" x14ac:dyDescent="0.35">
      <c r="A28" s="130">
        <v>7</v>
      </c>
      <c r="B28" s="410" t="s">
        <v>889</v>
      </c>
      <c r="C28" s="410" t="s">
        <v>890</v>
      </c>
      <c r="D28" s="413">
        <v>-54</v>
      </c>
      <c r="E28" s="413"/>
      <c r="F28" s="413">
        <f t="shared" si="0"/>
        <v>-54</v>
      </c>
    </row>
    <row r="29" spans="1:11" ht="28" x14ac:dyDescent="0.35">
      <c r="A29" s="130">
        <v>8</v>
      </c>
      <c r="B29" s="410" t="s">
        <v>891</v>
      </c>
      <c r="C29" s="410" t="s">
        <v>892</v>
      </c>
      <c r="D29" s="413">
        <v>-39.357999999999997</v>
      </c>
      <c r="E29" s="413"/>
      <c r="F29" s="413">
        <f t="shared" si="0"/>
        <v>-39.357999999999997</v>
      </c>
    </row>
    <row r="30" spans="1:11" ht="28" x14ac:dyDescent="0.35">
      <c r="A30" s="130">
        <v>9</v>
      </c>
      <c r="B30" s="410" t="s">
        <v>893</v>
      </c>
      <c r="C30" s="410" t="s">
        <v>894</v>
      </c>
      <c r="D30" s="413">
        <v>-39.204000000000001</v>
      </c>
      <c r="E30" s="413"/>
      <c r="F30" s="413">
        <f t="shared" si="0"/>
        <v>-39.204000000000001</v>
      </c>
    </row>
    <row r="31" spans="1:11" ht="28" x14ac:dyDescent="0.35">
      <c r="A31" s="130">
        <v>10</v>
      </c>
      <c r="B31" s="410" t="s">
        <v>895</v>
      </c>
      <c r="C31" s="410" t="s">
        <v>896</v>
      </c>
      <c r="D31" s="413">
        <v>-5.5</v>
      </c>
      <c r="E31" s="413"/>
      <c r="F31" s="413">
        <f t="shared" si="0"/>
        <v>-5.5</v>
      </c>
    </row>
    <row r="32" spans="1:11" ht="15" customHeight="1" thickBot="1" x14ac:dyDescent="0.4">
      <c r="A32" s="500" t="s">
        <v>11</v>
      </c>
      <c r="B32" s="501"/>
      <c r="C32" s="502"/>
      <c r="D32" s="414"/>
      <c r="E32" s="414"/>
      <c r="F32" s="414"/>
    </row>
    <row r="33" spans="1:11" ht="14.5" thickTop="1" x14ac:dyDescent="0.35">
      <c r="A33" s="131" t="s">
        <v>12</v>
      </c>
      <c r="B33" s="132"/>
      <c r="C33" s="132"/>
      <c r="D33" s="386">
        <f>SUM(D22:D32)</f>
        <v>-38290.374000000003</v>
      </c>
      <c r="E33" s="386"/>
      <c r="F33" s="386">
        <f>SUM(D33:E33)</f>
        <v>-38290.374000000003</v>
      </c>
    </row>
    <row r="34" spans="1:11" ht="14.5" x14ac:dyDescent="0.35">
      <c r="A34" s="114"/>
      <c r="B34" s="114"/>
      <c r="C34" s="114"/>
      <c r="D34" s="114"/>
      <c r="E34" s="114"/>
      <c r="F34" s="114"/>
      <c r="G34" s="139"/>
      <c r="H34" s="139"/>
      <c r="I34" s="258"/>
    </row>
    <row r="35" spans="1:11" ht="14.5" x14ac:dyDescent="0.35">
      <c r="A35" s="548" t="s">
        <v>473</v>
      </c>
      <c r="B35" s="548"/>
      <c r="C35" s="114"/>
      <c r="D35" s="114"/>
      <c r="E35" s="114"/>
      <c r="F35" s="114"/>
      <c r="G35" s="139"/>
      <c r="H35" s="139"/>
      <c r="I35" s="258"/>
    </row>
    <row r="36" spans="1:11" ht="14.5" x14ac:dyDescent="0.35">
      <c r="A36" s="549"/>
      <c r="B36" s="549"/>
      <c r="C36" s="114"/>
      <c r="D36" s="114"/>
      <c r="E36" s="114"/>
      <c r="F36" s="114"/>
      <c r="G36" s="139"/>
      <c r="H36" s="139"/>
      <c r="I36" s="258"/>
    </row>
    <row r="37" spans="1:11" ht="14.5" x14ac:dyDescent="0.35">
      <c r="A37" s="114"/>
      <c r="B37" s="114"/>
      <c r="C37" s="114"/>
      <c r="D37" s="114"/>
      <c r="E37" s="114"/>
      <c r="F37" s="114"/>
      <c r="G37" s="139"/>
      <c r="H37" s="139"/>
      <c r="I37" s="258"/>
    </row>
    <row r="38" spans="1:11" ht="14.25" customHeight="1" x14ac:dyDescent="0.35">
      <c r="A38" s="495" t="s">
        <v>5</v>
      </c>
      <c r="B38" s="495" t="s">
        <v>6</v>
      </c>
      <c r="C38" s="495" t="s">
        <v>7</v>
      </c>
      <c r="D38" s="542" t="s">
        <v>345</v>
      </c>
      <c r="E38" s="543"/>
      <c r="F38" s="544"/>
    </row>
    <row r="39" spans="1:11" ht="28" x14ac:dyDescent="0.35">
      <c r="A39" s="496"/>
      <c r="B39" s="496"/>
      <c r="C39" s="496"/>
      <c r="D39" s="129" t="s">
        <v>8</v>
      </c>
      <c r="E39" s="129" t="s">
        <v>9</v>
      </c>
      <c r="F39" s="129" t="s">
        <v>10</v>
      </c>
    </row>
    <row r="40" spans="1:11" ht="14.25" customHeight="1" x14ac:dyDescent="0.35">
      <c r="A40" s="130">
        <v>1</v>
      </c>
      <c r="B40" s="130" t="s">
        <v>873</v>
      </c>
      <c r="C40" s="130" t="s">
        <v>877</v>
      </c>
      <c r="D40" s="356">
        <v>-914.67200000000003</v>
      </c>
      <c r="E40" s="211"/>
      <c r="F40" s="356">
        <f>SUM(D40:E40)</f>
        <v>-914.67200000000003</v>
      </c>
      <c r="J40" s="72"/>
      <c r="K40" s="72"/>
    </row>
    <row r="41" spans="1:11" ht="28" x14ac:dyDescent="0.35">
      <c r="A41" s="130">
        <v>2</v>
      </c>
      <c r="B41" s="130" t="s">
        <v>874</v>
      </c>
      <c r="C41" s="130" t="s">
        <v>878</v>
      </c>
      <c r="D41" s="356">
        <v>-66.5</v>
      </c>
      <c r="E41" s="211"/>
      <c r="F41" s="356">
        <f>SUM(D41:E41)</f>
        <v>-66.5</v>
      </c>
      <c r="J41" s="72"/>
      <c r="K41" s="72"/>
    </row>
    <row r="42" spans="1:11" ht="28" x14ac:dyDescent="0.35">
      <c r="A42" s="130">
        <v>3</v>
      </c>
      <c r="B42" s="130" t="s">
        <v>875</v>
      </c>
      <c r="C42" s="130" t="s">
        <v>876</v>
      </c>
      <c r="D42" s="356">
        <v>-344.923</v>
      </c>
      <c r="E42" s="211"/>
      <c r="F42" s="356">
        <f>SUM(D42:E42)</f>
        <v>-344.923</v>
      </c>
      <c r="J42" s="72"/>
      <c r="K42" s="72"/>
    </row>
    <row r="43" spans="1:11" x14ac:dyDescent="0.35">
      <c r="A43" s="131" t="s">
        <v>12</v>
      </c>
      <c r="B43" s="132"/>
      <c r="C43" s="132"/>
      <c r="D43" s="386">
        <f>SUM(D40:D42)</f>
        <v>-1326.095</v>
      </c>
      <c r="E43" s="188"/>
      <c r="F43" s="386">
        <f>SUM(D43:E43)</f>
        <v>-1326.095</v>
      </c>
    </row>
    <row r="44" spans="1:11" x14ac:dyDescent="0.35">
      <c r="D44" s="253"/>
    </row>
    <row r="45" spans="1:11" x14ac:dyDescent="0.35">
      <c r="A45" s="548" t="s">
        <v>472</v>
      </c>
      <c r="B45" s="548"/>
      <c r="C45" s="190"/>
      <c r="D45" s="190"/>
      <c r="E45" s="541"/>
      <c r="F45" s="541"/>
      <c r="G45" s="541"/>
    </row>
    <row r="46" spans="1:11" x14ac:dyDescent="0.35">
      <c r="A46" s="549">
        <v>3</v>
      </c>
      <c r="B46" s="549"/>
      <c r="C46" s="259"/>
      <c r="D46" s="259"/>
      <c r="E46" s="540"/>
      <c r="F46" s="540"/>
      <c r="G46" s="540"/>
    </row>
    <row r="48" spans="1:11" s="12" customFormat="1" x14ac:dyDescent="0.35">
      <c r="A48" s="125" t="s">
        <v>355</v>
      </c>
      <c r="B48" s="252"/>
      <c r="C48" s="191"/>
      <c r="D48" s="252"/>
      <c r="E48" s="252"/>
      <c r="F48" s="252"/>
      <c r="G48" s="191"/>
      <c r="H48" s="191"/>
      <c r="I48" s="254"/>
    </row>
    <row r="49" spans="1:9" s="12" customFormat="1" x14ac:dyDescent="0.35">
      <c r="A49" s="252"/>
      <c r="B49" s="252"/>
      <c r="C49" s="191"/>
      <c r="D49" s="252"/>
      <c r="E49" s="252"/>
      <c r="F49" s="252"/>
      <c r="G49" s="191"/>
      <c r="H49" s="191"/>
      <c r="I49" s="254"/>
    </row>
    <row r="50" spans="1:9" x14ac:dyDescent="0.35">
      <c r="A50" s="127" t="s">
        <v>357</v>
      </c>
      <c r="B50" s="125"/>
      <c r="C50" s="125"/>
      <c r="D50" s="125"/>
      <c r="E50" s="125"/>
      <c r="F50" s="125"/>
    </row>
    <row r="51" spans="1:9" s="12" customFormat="1" x14ac:dyDescent="0.35">
      <c r="A51" s="261"/>
      <c r="B51" s="261"/>
      <c r="C51" s="191"/>
      <c r="D51" s="191"/>
      <c r="E51" s="191"/>
      <c r="F51" s="191"/>
      <c r="G51" s="191"/>
      <c r="H51" s="191"/>
      <c r="I51" s="254"/>
    </row>
    <row r="52" spans="1:9" ht="28" x14ac:dyDescent="0.35">
      <c r="A52" s="129" t="s">
        <v>21</v>
      </c>
      <c r="B52" s="129" t="s">
        <v>344</v>
      </c>
      <c r="C52" s="129" t="s">
        <v>345</v>
      </c>
    </row>
    <row r="53" spans="1:9" ht="39" customHeight="1" x14ac:dyDescent="0.35">
      <c r="A53" s="262" t="s">
        <v>166</v>
      </c>
      <c r="B53" s="268"/>
      <c r="C53" s="269"/>
    </row>
    <row r="54" spans="1:9" ht="14.5" thickBot="1" x14ac:dyDescent="0.4">
      <c r="A54" s="263" t="s">
        <v>37</v>
      </c>
      <c r="B54" s="270"/>
      <c r="C54" s="270"/>
    </row>
    <row r="55" spans="1:9" ht="14.5" thickTop="1" x14ac:dyDescent="0.35">
      <c r="A55" s="264" t="s">
        <v>12</v>
      </c>
      <c r="B55" s="188"/>
      <c r="C55" s="188"/>
    </row>
    <row r="56" spans="1:9" x14ac:dyDescent="0.35">
      <c r="A56" s="128"/>
    </row>
    <row r="57" spans="1:9" x14ac:dyDescent="0.35">
      <c r="A57" s="127" t="s">
        <v>227</v>
      </c>
      <c r="B57" s="125"/>
      <c r="C57" s="125"/>
      <c r="D57" s="125"/>
      <c r="E57" s="125"/>
      <c r="F57" s="125"/>
    </row>
    <row r="58" spans="1:9" x14ac:dyDescent="0.35">
      <c r="A58" s="128"/>
    </row>
    <row r="59" spans="1:9" ht="28" x14ac:dyDescent="0.35">
      <c r="A59" s="129" t="s">
        <v>38</v>
      </c>
      <c r="B59" s="129" t="s">
        <v>344</v>
      </c>
      <c r="C59" s="129" t="s">
        <v>345</v>
      </c>
    </row>
    <row r="60" spans="1:9" s="12" customFormat="1" x14ac:dyDescent="0.35">
      <c r="A60" s="262" t="s">
        <v>39</v>
      </c>
      <c r="B60" s="268"/>
      <c r="C60" s="269"/>
      <c r="D60" s="191"/>
      <c r="E60" s="191"/>
      <c r="F60" s="191"/>
      <c r="G60" s="191"/>
      <c r="H60" s="191"/>
      <c r="I60" s="254"/>
    </row>
    <row r="61" spans="1:9" s="12" customFormat="1" x14ac:dyDescent="0.35">
      <c r="A61" s="262" t="s">
        <v>40</v>
      </c>
      <c r="B61" s="268"/>
      <c r="C61" s="269"/>
      <c r="D61" s="191"/>
      <c r="E61" s="191"/>
      <c r="F61" s="191"/>
      <c r="G61" s="191"/>
      <c r="H61" s="191"/>
      <c r="I61" s="254"/>
    </row>
    <row r="62" spans="1:9" s="12" customFormat="1" x14ac:dyDescent="0.35">
      <c r="A62" s="262" t="s">
        <v>41</v>
      </c>
      <c r="B62" s="268"/>
      <c r="C62" s="269"/>
      <c r="D62" s="191"/>
      <c r="E62" s="191"/>
      <c r="F62" s="191"/>
      <c r="G62" s="191"/>
      <c r="H62" s="191"/>
      <c r="I62" s="254"/>
    </row>
    <row r="63" spans="1:9" ht="14.5" thickBot="1" x14ac:dyDescent="0.4">
      <c r="A63" s="265" t="s">
        <v>42</v>
      </c>
      <c r="B63" s="270"/>
      <c r="C63" s="270"/>
    </row>
    <row r="64" spans="1:9" ht="14.5" thickTop="1" x14ac:dyDescent="0.35">
      <c r="A64" s="264" t="s">
        <v>12</v>
      </c>
      <c r="B64" s="188"/>
      <c r="C64" s="188"/>
    </row>
    <row r="65" spans="1:2" x14ac:dyDescent="0.35">
      <c r="A65" s="266"/>
    </row>
    <row r="66" spans="1:2" x14ac:dyDescent="0.35">
      <c r="A66" s="125" t="s">
        <v>312</v>
      </c>
    </row>
    <row r="67" spans="1:2" x14ac:dyDescent="0.35">
      <c r="A67" s="140"/>
    </row>
    <row r="68" spans="1:2" x14ac:dyDescent="0.35">
      <c r="A68" s="488" t="s">
        <v>356</v>
      </c>
      <c r="B68" s="490"/>
    </row>
  </sheetData>
  <mergeCells count="25">
    <mergeCell ref="A12:B12"/>
    <mergeCell ref="A13:B13"/>
    <mergeCell ref="A14:B14"/>
    <mergeCell ref="A45:B45"/>
    <mergeCell ref="A46:B46"/>
    <mergeCell ref="A20:A21"/>
    <mergeCell ref="B20:B21"/>
    <mergeCell ref="A32:C32"/>
    <mergeCell ref="A38:A39"/>
    <mergeCell ref="B38:B39"/>
    <mergeCell ref="C38:C39"/>
    <mergeCell ref="A35:B35"/>
    <mergeCell ref="A36:B36"/>
    <mergeCell ref="C20:C21"/>
    <mergeCell ref="A18:C18"/>
    <mergeCell ref="A7:B7"/>
    <mergeCell ref="A8:B8"/>
    <mergeCell ref="A9:B9"/>
    <mergeCell ref="A10:B10"/>
    <mergeCell ref="A11:B11"/>
    <mergeCell ref="E46:G46"/>
    <mergeCell ref="E45:G45"/>
    <mergeCell ref="A68:B68"/>
    <mergeCell ref="D20:F20"/>
    <mergeCell ref="D38:F38"/>
  </mergeCells>
  <pageMargins left="0.25" right="0.25" top="0.75" bottom="0.75" header="0.3" footer="0.3"/>
  <pageSetup paperSize="9" scale="9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21"/>
  <sheetViews>
    <sheetView showGridLines="0" topLeftCell="A4" zoomScaleNormal="100" workbookViewId="0">
      <selection activeCell="E15" sqref="E15"/>
    </sheetView>
  </sheetViews>
  <sheetFormatPr baseColWidth="10" defaultColWidth="11.453125" defaultRowHeight="14" x14ac:dyDescent="0.35"/>
  <cols>
    <col min="1" max="1" width="13.7265625" style="2" customWidth="1"/>
    <col min="2" max="2" width="46.7265625" style="2" customWidth="1"/>
    <col min="3" max="3" width="18.26953125" style="2" customWidth="1"/>
    <col min="4" max="4" width="19" style="2" customWidth="1"/>
    <col min="5" max="16384" width="11.453125" style="2"/>
  </cols>
  <sheetData>
    <row r="1" spans="1:6" ht="15" x14ac:dyDescent="0.25">
      <c r="A1" s="360" t="s">
        <v>306</v>
      </c>
      <c r="B1" s="70"/>
      <c r="C1" s="70"/>
      <c r="D1" s="8"/>
      <c r="E1" s="70"/>
      <c r="F1" s="70"/>
    </row>
    <row r="2" spans="1:6" ht="14.25" x14ac:dyDescent="0.25">
      <c r="A2" s="6"/>
    </row>
    <row r="3" spans="1:6" s="12" customFormat="1" x14ac:dyDescent="0.35">
      <c r="A3" s="74" t="s">
        <v>475</v>
      </c>
      <c r="B3" s="14"/>
      <c r="C3" s="14"/>
      <c r="D3" s="14"/>
      <c r="E3" s="14"/>
      <c r="F3" s="14"/>
    </row>
    <row r="4" spans="1:6" s="12" customFormat="1" ht="15" x14ac:dyDescent="0.25">
      <c r="A4" s="14"/>
      <c r="B4" s="14"/>
      <c r="C4" s="14"/>
      <c r="D4" s="14"/>
      <c r="E4" s="14"/>
      <c r="F4" s="14"/>
    </row>
    <row r="5" spans="1:6" ht="28" x14ac:dyDescent="0.35">
      <c r="A5" s="84" t="s">
        <v>156</v>
      </c>
      <c r="B5" s="84" t="s">
        <v>379</v>
      </c>
      <c r="C5" s="84" t="s">
        <v>344</v>
      </c>
      <c r="D5" s="84" t="s">
        <v>345</v>
      </c>
    </row>
    <row r="6" spans="1:6" ht="14.25" x14ac:dyDescent="0.25">
      <c r="A6" s="48">
        <v>12601</v>
      </c>
      <c r="B6" s="49" t="s">
        <v>25</v>
      </c>
      <c r="C6" s="63"/>
      <c r="D6" s="42"/>
    </row>
    <row r="7" spans="1:6" ht="28.5" x14ac:dyDescent="0.25">
      <c r="A7" s="48">
        <v>12602</v>
      </c>
      <c r="B7" s="49" t="s">
        <v>26</v>
      </c>
      <c r="C7" s="63"/>
      <c r="D7" s="42"/>
    </row>
    <row r="8" spans="1:6" ht="15" thickBot="1" x14ac:dyDescent="0.4">
      <c r="A8" s="43">
        <v>12603</v>
      </c>
      <c r="B8" s="59" t="s">
        <v>27</v>
      </c>
      <c r="C8" s="24"/>
      <c r="D8" s="24"/>
    </row>
    <row r="9" spans="1:6" ht="15" thickTop="1" x14ac:dyDescent="0.25">
      <c r="A9" s="517" t="s">
        <v>12</v>
      </c>
      <c r="B9" s="518"/>
      <c r="C9" s="85"/>
      <c r="D9" s="85"/>
    </row>
    <row r="11" spans="1:6" s="12" customFormat="1" x14ac:dyDescent="0.35">
      <c r="A11" s="74" t="s">
        <v>477</v>
      </c>
      <c r="B11" s="14"/>
      <c r="C11" s="8"/>
      <c r="D11" s="14"/>
      <c r="E11" s="14"/>
      <c r="F11" s="14"/>
    </row>
    <row r="12" spans="1:6" s="12" customFormat="1" ht="14.25" x14ac:dyDescent="0.25">
      <c r="A12" s="46"/>
      <c r="B12" s="54"/>
    </row>
    <row r="13" spans="1:6" ht="28" x14ac:dyDescent="0.35">
      <c r="A13" s="84" t="s">
        <v>156</v>
      </c>
      <c r="B13" s="84" t="s">
        <v>379</v>
      </c>
      <c r="C13" s="84" t="s">
        <v>344</v>
      </c>
      <c r="D13" s="84" t="s">
        <v>345</v>
      </c>
    </row>
    <row r="14" spans="1:6" s="12" customFormat="1" ht="28" x14ac:dyDescent="0.35">
      <c r="A14" s="48">
        <v>12604</v>
      </c>
      <c r="B14" s="49" t="s">
        <v>43</v>
      </c>
      <c r="C14" s="63"/>
      <c r="D14" s="42"/>
    </row>
    <row r="15" spans="1:6" s="12" customFormat="1" ht="28.5" x14ac:dyDescent="0.25">
      <c r="A15" s="48">
        <v>12699</v>
      </c>
      <c r="B15" s="49" t="s">
        <v>44</v>
      </c>
      <c r="C15" s="63"/>
      <c r="D15" s="42"/>
    </row>
    <row r="16" spans="1:6" ht="15" thickBot="1" x14ac:dyDescent="0.4">
      <c r="A16" s="50">
        <v>12605</v>
      </c>
      <c r="B16" s="34" t="s">
        <v>45</v>
      </c>
      <c r="C16" s="64"/>
      <c r="D16" s="24"/>
    </row>
    <row r="17" spans="1:4" ht="15" thickTop="1" x14ac:dyDescent="0.25">
      <c r="A17" s="517" t="s">
        <v>12</v>
      </c>
      <c r="B17" s="518"/>
      <c r="C17" s="85"/>
      <c r="D17" s="85"/>
    </row>
    <row r="19" spans="1:4" x14ac:dyDescent="0.35">
      <c r="A19" s="74" t="s">
        <v>312</v>
      </c>
    </row>
    <row r="20" spans="1:4" ht="14.25" x14ac:dyDescent="0.25">
      <c r="A20" s="47"/>
    </row>
    <row r="21" spans="1:4" ht="14.5" x14ac:dyDescent="0.35">
      <c r="A21" s="514" t="s">
        <v>356</v>
      </c>
      <c r="B21" s="515"/>
    </row>
  </sheetData>
  <mergeCells count="3">
    <mergeCell ref="A9:B9"/>
    <mergeCell ref="A17:B17"/>
    <mergeCell ref="A21:B21"/>
  </mergeCells>
  <pageMargins left="0.25" right="0.25"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34"/>
  <sheetViews>
    <sheetView showGridLines="0" zoomScaleNormal="100" workbookViewId="0"/>
  </sheetViews>
  <sheetFormatPr baseColWidth="10" defaultColWidth="11.453125" defaultRowHeight="14" x14ac:dyDescent="0.35"/>
  <cols>
    <col min="1" max="1" width="35.54296875" style="2" customWidth="1"/>
    <col min="2" max="3" width="23.1796875" style="2" customWidth="1"/>
    <col min="4" max="16384" width="11.453125" style="2"/>
  </cols>
  <sheetData>
    <row r="1" spans="1:6" ht="15" x14ac:dyDescent="0.25">
      <c r="A1" s="1" t="s">
        <v>28</v>
      </c>
      <c r="B1" s="1"/>
      <c r="C1" s="1"/>
      <c r="D1" s="1"/>
      <c r="E1" s="1"/>
    </row>
    <row r="2" spans="1:6" ht="15" x14ac:dyDescent="0.25">
      <c r="A2" s="22"/>
    </row>
    <row r="3" spans="1:6" s="12" customFormat="1" x14ac:dyDescent="0.35">
      <c r="A3" s="74" t="s">
        <v>358</v>
      </c>
      <c r="B3" s="14"/>
      <c r="C3" s="14"/>
      <c r="D3" s="14"/>
      <c r="E3" s="14"/>
      <c r="F3" s="14"/>
    </row>
    <row r="4" spans="1:6" s="12" customFormat="1" ht="15" x14ac:dyDescent="0.25">
      <c r="A4" s="14"/>
      <c r="B4" s="14"/>
      <c r="C4" s="14"/>
      <c r="D4" s="14"/>
      <c r="E4" s="14"/>
      <c r="F4" s="14"/>
    </row>
    <row r="5" spans="1:6" ht="28.5" x14ac:dyDescent="0.25">
      <c r="A5" s="84" t="s">
        <v>29</v>
      </c>
      <c r="B5" s="84" t="s">
        <v>344</v>
      </c>
      <c r="C5" s="84" t="s">
        <v>345</v>
      </c>
    </row>
    <row r="6" spans="1:6" ht="28" x14ac:dyDescent="0.35">
      <c r="A6" s="49" t="s">
        <v>203</v>
      </c>
      <c r="B6" s="63"/>
      <c r="C6" s="42"/>
    </row>
    <row r="7" spans="1:6" ht="28" x14ac:dyDescent="0.35">
      <c r="A7" s="49" t="s">
        <v>204</v>
      </c>
      <c r="B7" s="63"/>
      <c r="C7" s="42"/>
    </row>
    <row r="8" spans="1:6" ht="14.25" x14ac:dyDescent="0.25">
      <c r="A8" s="49" t="s">
        <v>239</v>
      </c>
      <c r="B8" s="63"/>
      <c r="C8" s="42"/>
    </row>
    <row r="9" spans="1:6" ht="14.5" x14ac:dyDescent="0.35">
      <c r="A9" s="49" t="s">
        <v>240</v>
      </c>
      <c r="B9" s="63"/>
      <c r="C9" s="42"/>
    </row>
    <row r="10" spans="1:6" ht="14.25" x14ac:dyDescent="0.25">
      <c r="A10" s="49" t="s">
        <v>205</v>
      </c>
      <c r="B10" s="63"/>
      <c r="C10" s="42"/>
      <c r="D10" s="4"/>
    </row>
    <row r="11" spans="1:6" ht="14.5" x14ac:dyDescent="0.35">
      <c r="A11" s="16" t="s">
        <v>146</v>
      </c>
      <c r="B11" s="11"/>
      <c r="C11" s="11"/>
      <c r="E11" s="4"/>
    </row>
    <row r="12" spans="1:6" ht="15" thickBot="1" x14ac:dyDescent="0.3">
      <c r="A12" s="58" t="s">
        <v>238</v>
      </c>
      <c r="B12" s="64"/>
      <c r="C12" s="24"/>
      <c r="E12" s="4"/>
    </row>
    <row r="13" spans="1:6" ht="15" thickTop="1" x14ac:dyDescent="0.25">
      <c r="A13" s="86" t="s">
        <v>12</v>
      </c>
      <c r="B13" s="85"/>
      <c r="C13" s="85"/>
    </row>
    <row r="14" spans="1:6" ht="14.25" x14ac:dyDescent="0.25">
      <c r="A14" s="6"/>
    </row>
    <row r="15" spans="1:6" s="12" customFormat="1" x14ac:dyDescent="0.35">
      <c r="A15" s="74" t="s">
        <v>359</v>
      </c>
      <c r="B15" s="14"/>
      <c r="C15" s="14"/>
      <c r="D15" s="14"/>
      <c r="E15" s="14"/>
      <c r="F15" s="14"/>
    </row>
    <row r="16" spans="1:6" s="12" customFormat="1" ht="15" x14ac:dyDescent="0.25">
      <c r="A16" s="14"/>
      <c r="B16" s="14"/>
      <c r="C16" s="14"/>
      <c r="D16" s="14"/>
      <c r="E16" s="14"/>
      <c r="F16" s="14"/>
    </row>
    <row r="17" spans="1:6" ht="28.5" x14ac:dyDescent="0.25">
      <c r="A17" s="84" t="s">
        <v>21</v>
      </c>
      <c r="B17" s="84" t="s">
        <v>344</v>
      </c>
      <c r="C17" s="84" t="s">
        <v>345</v>
      </c>
    </row>
    <row r="18" spans="1:6" ht="28.5" x14ac:dyDescent="0.25">
      <c r="A18" s="69" t="s">
        <v>30</v>
      </c>
      <c r="B18" s="11"/>
      <c r="C18" s="11"/>
    </row>
    <row r="19" spans="1:6" ht="14.5" x14ac:dyDescent="0.35">
      <c r="A19" s="69" t="s">
        <v>202</v>
      </c>
      <c r="B19" s="11"/>
      <c r="C19" s="11"/>
      <c r="D19" s="4"/>
    </row>
    <row r="20" spans="1:6" ht="28.5" x14ac:dyDescent="0.25">
      <c r="A20" s="65" t="s">
        <v>31</v>
      </c>
      <c r="B20" s="11"/>
      <c r="C20" s="11"/>
    </row>
    <row r="21" spans="1:6" ht="14.25" x14ac:dyDescent="0.25">
      <c r="A21" s="31"/>
      <c r="B21" s="31"/>
      <c r="C21" s="31"/>
    </row>
    <row r="22" spans="1:6" s="12" customFormat="1" x14ac:dyDescent="0.35">
      <c r="A22" s="74" t="s">
        <v>360</v>
      </c>
      <c r="B22" s="14"/>
      <c r="C22" s="14"/>
      <c r="D22" s="14"/>
      <c r="E22" s="14"/>
      <c r="F22" s="14"/>
    </row>
    <row r="23" spans="1:6" s="12" customFormat="1" ht="15" x14ac:dyDescent="0.25">
      <c r="A23" s="14"/>
      <c r="B23" s="14"/>
      <c r="C23" s="14"/>
      <c r="D23" s="14"/>
      <c r="E23" s="14"/>
      <c r="F23" s="14"/>
    </row>
    <row r="24" spans="1:6" ht="28.5" x14ac:dyDescent="0.25">
      <c r="A24" s="84" t="s">
        <v>21</v>
      </c>
      <c r="B24" s="84" t="s">
        <v>344</v>
      </c>
      <c r="C24" s="84" t="s">
        <v>345</v>
      </c>
    </row>
    <row r="25" spans="1:6" s="12" customFormat="1" ht="28.5" x14ac:dyDescent="0.25">
      <c r="A25" s="69" t="s">
        <v>206</v>
      </c>
      <c r="B25" s="11"/>
      <c r="C25" s="11"/>
      <c r="D25" s="4"/>
    </row>
    <row r="26" spans="1:6" ht="28.5" x14ac:dyDescent="0.25">
      <c r="A26" s="69" t="s">
        <v>32</v>
      </c>
      <c r="B26" s="11"/>
      <c r="C26" s="11"/>
    </row>
    <row r="27" spans="1:6" ht="28" x14ac:dyDescent="0.35">
      <c r="A27" s="65" t="s">
        <v>33</v>
      </c>
      <c r="B27" s="11"/>
      <c r="C27" s="11"/>
    </row>
    <row r="28" spans="1:6" x14ac:dyDescent="0.35">
      <c r="A28" s="10"/>
      <c r="B28" s="10"/>
      <c r="C28" s="10"/>
    </row>
    <row r="29" spans="1:6" x14ac:dyDescent="0.35">
      <c r="A29" s="551" t="s">
        <v>476</v>
      </c>
      <c r="B29" s="551"/>
    </row>
    <row r="30" spans="1:6" ht="14.5" x14ac:dyDescent="0.35">
      <c r="A30" s="550"/>
      <c r="B30" s="550"/>
    </row>
    <row r="31" spans="1:6" x14ac:dyDescent="0.35">
      <c r="A31" s="6"/>
    </row>
    <row r="32" spans="1:6" x14ac:dyDescent="0.35">
      <c r="A32" s="74" t="s">
        <v>352</v>
      </c>
    </row>
    <row r="33" spans="1:2" ht="14.5" x14ac:dyDescent="0.35">
      <c r="A33" s="47"/>
    </row>
    <row r="34" spans="1:2" ht="14.5" x14ac:dyDescent="0.35">
      <c r="A34" s="514" t="s">
        <v>356</v>
      </c>
      <c r="B34" s="515"/>
    </row>
  </sheetData>
  <mergeCells count="3">
    <mergeCell ref="A30:B30"/>
    <mergeCell ref="A29:B29"/>
    <mergeCell ref="A34:B34"/>
  </mergeCells>
  <pageMargins left="0.25" right="0.25"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127"/>
  <sheetViews>
    <sheetView showGridLines="0" topLeftCell="A31" zoomScaleNormal="100" workbookViewId="0">
      <selection activeCell="A5" sqref="A5:I14"/>
    </sheetView>
  </sheetViews>
  <sheetFormatPr baseColWidth="10" defaultColWidth="11.453125" defaultRowHeight="14" x14ac:dyDescent="0.35"/>
  <cols>
    <col min="1" max="1" width="48.81640625" style="121" customWidth="1"/>
    <col min="2" max="9" width="13.7265625" style="121" customWidth="1"/>
    <col min="10" max="10" width="16.54296875" style="2" customWidth="1"/>
    <col min="11" max="11" width="16.81640625" style="147" customWidth="1"/>
    <col min="12" max="16384" width="11.453125" style="2"/>
  </cols>
  <sheetData>
    <row r="1" spans="1:11" ht="16.5" x14ac:dyDescent="0.25">
      <c r="A1" s="117" t="s">
        <v>287</v>
      </c>
      <c r="B1" s="117"/>
      <c r="C1" s="117"/>
      <c r="D1" s="117"/>
      <c r="E1" s="117"/>
      <c r="F1" s="117"/>
      <c r="G1" s="117"/>
      <c r="H1" s="117"/>
    </row>
    <row r="2" spans="1:11" ht="16.5" x14ac:dyDescent="0.25">
      <c r="A2" s="251"/>
    </row>
    <row r="3" spans="1:11" x14ac:dyDescent="0.35">
      <c r="A3" s="125" t="s">
        <v>863</v>
      </c>
      <c r="B3" s="125"/>
      <c r="C3" s="125"/>
      <c r="D3" s="125"/>
      <c r="E3" s="125"/>
      <c r="F3" s="125"/>
      <c r="G3" s="125"/>
      <c r="H3" s="125"/>
      <c r="I3" s="127"/>
    </row>
    <row r="4" spans="1:11" s="12" customFormat="1" ht="16.5" x14ac:dyDescent="0.25">
      <c r="A4" s="261"/>
      <c r="B4" s="261"/>
      <c r="C4" s="191"/>
      <c r="D4" s="191"/>
      <c r="E4" s="191"/>
      <c r="F4" s="191"/>
      <c r="G4" s="191"/>
      <c r="H4" s="191"/>
      <c r="I4" s="191"/>
      <c r="K4" s="426"/>
    </row>
    <row r="5" spans="1:11" x14ac:dyDescent="0.35">
      <c r="A5" s="552" t="s">
        <v>21</v>
      </c>
      <c r="B5" s="542" t="s">
        <v>344</v>
      </c>
      <c r="C5" s="543"/>
      <c r="D5" s="543"/>
      <c r="E5" s="544"/>
      <c r="F5" s="542" t="s">
        <v>345</v>
      </c>
      <c r="G5" s="543"/>
      <c r="H5" s="543"/>
      <c r="I5" s="544"/>
    </row>
    <row r="6" spans="1:11" ht="28" x14ac:dyDescent="0.35">
      <c r="A6" s="552"/>
      <c r="B6" s="435" t="s">
        <v>46</v>
      </c>
      <c r="C6" s="435" t="s">
        <v>122</v>
      </c>
      <c r="D6" s="435" t="s">
        <v>66</v>
      </c>
      <c r="E6" s="435" t="s">
        <v>123</v>
      </c>
      <c r="F6" s="435" t="s">
        <v>46</v>
      </c>
      <c r="G6" s="435" t="s">
        <v>122</v>
      </c>
      <c r="H6" s="435" t="s">
        <v>66</v>
      </c>
      <c r="I6" s="435" t="s">
        <v>123</v>
      </c>
    </row>
    <row r="7" spans="1:11" s="12" customFormat="1" ht="20.149999999999999" customHeight="1" x14ac:dyDescent="0.25">
      <c r="A7" s="276" t="s">
        <v>0</v>
      </c>
      <c r="B7" s="356">
        <v>66413854</v>
      </c>
      <c r="C7" s="356"/>
      <c r="D7" s="356"/>
      <c r="E7" s="356">
        <f>+B7-C7-D7</f>
        <v>66413854</v>
      </c>
      <c r="F7" s="453">
        <v>66914184000</v>
      </c>
      <c r="G7" s="453"/>
      <c r="H7" s="453"/>
      <c r="I7" s="453">
        <f>+F7-G7-H7</f>
        <v>66914184000</v>
      </c>
      <c r="K7" s="426"/>
    </row>
    <row r="8" spans="1:11" s="12" customFormat="1" ht="20.149999999999999" customHeight="1" x14ac:dyDescent="0.25">
      <c r="A8" s="276" t="s">
        <v>47</v>
      </c>
      <c r="B8" s="356">
        <v>247660042</v>
      </c>
      <c r="C8" s="356">
        <v>18441087</v>
      </c>
      <c r="D8" s="356"/>
      <c r="E8" s="356">
        <f t="shared" ref="E8:E13" si="0">+B8-C8-D8</f>
        <v>229218955</v>
      </c>
      <c r="F8" s="453">
        <v>242738107000</v>
      </c>
      <c r="G8" s="453">
        <v>15451500000</v>
      </c>
      <c r="H8" s="453"/>
      <c r="I8" s="453">
        <f t="shared" ref="I8:I13" si="1">+F8-G8-H8</f>
        <v>227286607000</v>
      </c>
      <c r="K8" s="426"/>
    </row>
    <row r="9" spans="1:11" s="12" customFormat="1" ht="20.149999999999999" customHeight="1" x14ac:dyDescent="0.35">
      <c r="A9" s="276" t="s">
        <v>48</v>
      </c>
      <c r="B9" s="356"/>
      <c r="C9" s="356"/>
      <c r="D9" s="356"/>
      <c r="E9" s="356">
        <f t="shared" si="0"/>
        <v>0</v>
      </c>
      <c r="F9" s="453"/>
      <c r="G9" s="453"/>
      <c r="H9" s="453"/>
      <c r="I9" s="453">
        <f t="shared" si="1"/>
        <v>0</v>
      </c>
      <c r="K9" s="426"/>
    </row>
    <row r="10" spans="1:11" s="12" customFormat="1" ht="20.149999999999999" customHeight="1" x14ac:dyDescent="0.25">
      <c r="A10" s="276" t="s">
        <v>49</v>
      </c>
      <c r="B10" s="356"/>
      <c r="C10" s="356"/>
      <c r="D10" s="356"/>
      <c r="E10" s="356">
        <f t="shared" si="0"/>
        <v>0</v>
      </c>
      <c r="F10" s="453"/>
      <c r="G10" s="453"/>
      <c r="H10" s="453"/>
      <c r="I10" s="453">
        <f t="shared" si="1"/>
        <v>0</v>
      </c>
      <c r="K10" s="426"/>
    </row>
    <row r="11" spans="1:11" s="12" customFormat="1" ht="20.149999999999999" customHeight="1" x14ac:dyDescent="0.25">
      <c r="A11" s="276" t="s">
        <v>50</v>
      </c>
      <c r="B11" s="356"/>
      <c r="C11" s="356"/>
      <c r="D11" s="356"/>
      <c r="E11" s="356">
        <f t="shared" si="0"/>
        <v>0</v>
      </c>
      <c r="F11" s="453"/>
      <c r="G11" s="453"/>
      <c r="H11" s="453"/>
      <c r="I11" s="453">
        <f t="shared" si="1"/>
        <v>0</v>
      </c>
      <c r="K11" s="426"/>
    </row>
    <row r="12" spans="1:11" s="12" customFormat="1" ht="20.149999999999999" customHeight="1" x14ac:dyDescent="0.25">
      <c r="A12" s="276" t="s">
        <v>362</v>
      </c>
      <c r="B12" s="356">
        <v>203217387.30399999</v>
      </c>
      <c r="C12" s="356"/>
      <c r="D12" s="356"/>
      <c r="E12" s="356">
        <f t="shared" si="0"/>
        <v>203217387.30399999</v>
      </c>
      <c r="F12" s="453">
        <v>150641752000</v>
      </c>
      <c r="G12" s="453"/>
      <c r="H12" s="453"/>
      <c r="I12" s="453">
        <f t="shared" si="1"/>
        <v>150641752000</v>
      </c>
      <c r="K12" s="426"/>
    </row>
    <row r="13" spans="1:11" ht="20.149999999999999" customHeight="1" thickBot="1" x14ac:dyDescent="0.3">
      <c r="A13" s="263" t="s">
        <v>51</v>
      </c>
      <c r="B13" s="357">
        <v>45155586</v>
      </c>
      <c r="C13" s="357">
        <v>23670235</v>
      </c>
      <c r="D13" s="357"/>
      <c r="E13" s="357">
        <f t="shared" si="0"/>
        <v>21485351</v>
      </c>
      <c r="F13" s="454">
        <v>42564913000</v>
      </c>
      <c r="G13" s="454">
        <v>21138155000</v>
      </c>
      <c r="H13" s="454"/>
      <c r="I13" s="454">
        <f t="shared" si="1"/>
        <v>21426758000</v>
      </c>
    </row>
    <row r="14" spans="1:11" s="74" customFormat="1" ht="25.5" customHeight="1" thickTop="1" x14ac:dyDescent="0.25">
      <c r="A14" s="273" t="s">
        <v>12</v>
      </c>
      <c r="B14" s="358">
        <f>SUM(B7:B13)</f>
        <v>562446869.30400002</v>
      </c>
      <c r="C14" s="358">
        <f>SUM(C7:C13)</f>
        <v>42111322</v>
      </c>
      <c r="D14" s="362"/>
      <c r="E14" s="358">
        <f>SUM(E7:E13)</f>
        <v>520335547.30400002</v>
      </c>
      <c r="F14" s="455">
        <v>502858955942</v>
      </c>
      <c r="G14" s="455">
        <v>36589655462</v>
      </c>
      <c r="H14" s="455">
        <v>0</v>
      </c>
      <c r="I14" s="455">
        <f>SUM(I7:I13)</f>
        <v>466269301000</v>
      </c>
      <c r="K14" s="427"/>
    </row>
    <row r="15" spans="1:11" ht="16.5" x14ac:dyDescent="0.25">
      <c r="A15" s="128"/>
      <c r="B15" s="127"/>
      <c r="C15" s="127"/>
      <c r="D15" s="127"/>
      <c r="E15" s="127"/>
      <c r="F15" s="127"/>
      <c r="G15" s="127"/>
      <c r="H15" s="127"/>
      <c r="I15" s="127"/>
    </row>
    <row r="16" spans="1:11" x14ac:dyDescent="0.35">
      <c r="A16" s="125" t="s">
        <v>267</v>
      </c>
      <c r="B16" s="231"/>
      <c r="C16" s="125"/>
      <c r="D16" s="125"/>
      <c r="E16" s="125"/>
      <c r="F16" s="125"/>
      <c r="G16" s="125"/>
      <c r="H16" s="125"/>
      <c r="I16" s="125"/>
    </row>
    <row r="17" spans="1:11" s="12" customFormat="1" ht="16.5" x14ac:dyDescent="0.25">
      <c r="A17" s="261"/>
      <c r="B17" s="261"/>
      <c r="C17" s="191"/>
      <c r="D17" s="191"/>
      <c r="E17" s="191"/>
      <c r="F17" s="191"/>
      <c r="G17" s="191"/>
      <c r="H17" s="191"/>
      <c r="I17" s="191"/>
      <c r="K17" s="426"/>
    </row>
    <row r="18" spans="1:11" s="12" customFormat="1" x14ac:dyDescent="0.35">
      <c r="A18" s="127" t="s">
        <v>307</v>
      </c>
      <c r="B18" s="261"/>
      <c r="C18" s="191"/>
      <c r="D18" s="191"/>
      <c r="E18" s="191"/>
      <c r="F18" s="191"/>
      <c r="G18" s="191"/>
      <c r="H18" s="191"/>
      <c r="I18" s="191"/>
      <c r="K18" s="426"/>
    </row>
    <row r="19" spans="1:11" s="12" customFormat="1" ht="16.5" x14ac:dyDescent="0.25">
      <c r="A19" s="261"/>
      <c r="B19" s="261"/>
      <c r="C19" s="191"/>
      <c r="D19" s="191"/>
      <c r="E19" s="191"/>
      <c r="F19" s="191"/>
      <c r="G19" s="191"/>
      <c r="H19" s="191"/>
      <c r="I19" s="191"/>
      <c r="K19" s="426"/>
    </row>
    <row r="20" spans="1:11" ht="15" customHeight="1" x14ac:dyDescent="0.35">
      <c r="A20" s="495" t="s">
        <v>21</v>
      </c>
      <c r="B20" s="552" t="s">
        <v>344</v>
      </c>
      <c r="C20" s="552"/>
      <c r="D20" s="552"/>
      <c r="E20" s="542" t="s">
        <v>345</v>
      </c>
      <c r="F20" s="543"/>
      <c r="G20" s="544"/>
      <c r="H20" s="127"/>
      <c r="I20" s="127"/>
    </row>
    <row r="21" spans="1:11" ht="28" x14ac:dyDescent="0.35">
      <c r="A21" s="496"/>
      <c r="B21" s="129" t="s">
        <v>125</v>
      </c>
      <c r="C21" s="129" t="s">
        <v>126</v>
      </c>
      <c r="D21" s="129" t="s">
        <v>67</v>
      </c>
      <c r="E21" s="129" t="s">
        <v>125</v>
      </c>
      <c r="F21" s="129" t="s">
        <v>126</v>
      </c>
      <c r="G21" s="129" t="s">
        <v>67</v>
      </c>
      <c r="H21" s="127"/>
      <c r="I21" s="127"/>
    </row>
    <row r="22" spans="1:11" s="12" customFormat="1" ht="16.5" x14ac:dyDescent="0.2">
      <c r="A22" s="276" t="s">
        <v>242</v>
      </c>
      <c r="B22" s="356">
        <v>1936632</v>
      </c>
      <c r="C22" s="356"/>
      <c r="D22" s="356">
        <v>1936632</v>
      </c>
      <c r="E22" s="356">
        <v>3573450</v>
      </c>
      <c r="F22" s="356"/>
      <c r="G22" s="356">
        <v>3573450</v>
      </c>
      <c r="H22" s="191"/>
      <c r="I22" s="191"/>
      <c r="J22" s="148">
        <v>201280755304</v>
      </c>
      <c r="K22" s="426">
        <f>+J22/1000</f>
        <v>201280755.30399999</v>
      </c>
    </row>
    <row r="23" spans="1:11" s="12" customFormat="1" ht="33.75" thickBot="1" x14ac:dyDescent="0.3">
      <c r="A23" s="263" t="s">
        <v>243</v>
      </c>
      <c r="B23" s="357">
        <v>201280755.30399999</v>
      </c>
      <c r="C23" s="357"/>
      <c r="D23" s="357">
        <v>201280755.30399999</v>
      </c>
      <c r="E23" s="357">
        <v>147068302</v>
      </c>
      <c r="F23" s="357"/>
      <c r="G23" s="357">
        <v>147068302</v>
      </c>
      <c r="H23" s="191"/>
      <c r="I23" s="191"/>
      <c r="K23" s="426"/>
    </row>
    <row r="24" spans="1:11" s="149" customFormat="1" ht="17.25" thickTop="1" x14ac:dyDescent="0.25">
      <c r="A24" s="278" t="s">
        <v>12</v>
      </c>
      <c r="B24" s="358">
        <f>SUM(B22:B23)</f>
        <v>203217387.30399999</v>
      </c>
      <c r="C24" s="358">
        <f t="shared" ref="C24:G24" si="2">SUM(C22:C23)</f>
        <v>0</v>
      </c>
      <c r="D24" s="358">
        <f t="shared" si="2"/>
        <v>203217387.30399999</v>
      </c>
      <c r="E24" s="358">
        <f t="shared" si="2"/>
        <v>150641752</v>
      </c>
      <c r="F24" s="358">
        <f t="shared" si="2"/>
        <v>0</v>
      </c>
      <c r="G24" s="358">
        <f t="shared" si="2"/>
        <v>150641752</v>
      </c>
      <c r="H24" s="252"/>
      <c r="I24" s="252"/>
      <c r="K24" s="428"/>
    </row>
    <row r="25" spans="1:11" s="12" customFormat="1" ht="16.5" x14ac:dyDescent="0.25">
      <c r="A25" s="133"/>
      <c r="B25" s="440"/>
      <c r="C25" s="279"/>
      <c r="D25" s="139"/>
      <c r="E25" s="139"/>
      <c r="F25" s="139"/>
      <c r="G25" s="139"/>
      <c r="H25" s="191"/>
      <c r="I25" s="191"/>
      <c r="K25" s="426"/>
    </row>
    <row r="26" spans="1:11" s="12" customFormat="1" x14ac:dyDescent="0.35">
      <c r="A26" s="127" t="s">
        <v>246</v>
      </c>
      <c r="B26" s="139"/>
      <c r="C26" s="279"/>
      <c r="D26" s="139"/>
      <c r="E26" s="139"/>
      <c r="F26" s="139"/>
      <c r="G26" s="139"/>
      <c r="H26" s="191"/>
      <c r="I26" s="191"/>
      <c r="K26" s="426"/>
    </row>
    <row r="27" spans="1:11" s="12" customFormat="1" ht="16.5" x14ac:dyDescent="0.25">
      <c r="A27" s="127"/>
      <c r="B27" s="440">
        <f>+B25-B26</f>
        <v>0</v>
      </c>
      <c r="C27" s="279"/>
      <c r="D27" s="139"/>
      <c r="E27" s="191"/>
      <c r="F27" s="191">
        <v>3573450</v>
      </c>
      <c r="G27" s="191">
        <v>147068302</v>
      </c>
      <c r="H27" s="191">
        <f>SUM(F27:G27)</f>
        <v>150641752</v>
      </c>
      <c r="I27" s="191"/>
      <c r="K27" s="426"/>
    </row>
    <row r="28" spans="1:11" ht="28" x14ac:dyDescent="0.35">
      <c r="A28" s="129" t="s">
        <v>5</v>
      </c>
      <c r="B28" s="129" t="s">
        <v>308</v>
      </c>
      <c r="C28" s="129" t="s">
        <v>241</v>
      </c>
      <c r="D28" s="129" t="s">
        <v>478</v>
      </c>
      <c r="E28" s="191"/>
      <c r="F28" s="127">
        <v>1699201</v>
      </c>
      <c r="G28" s="127">
        <f>+G30-G27</f>
        <v>54212453</v>
      </c>
      <c r="H28" s="127"/>
      <c r="I28" s="127"/>
    </row>
    <row r="29" spans="1:11" ht="70" x14ac:dyDescent="0.35">
      <c r="A29" s="138">
        <v>1</v>
      </c>
      <c r="B29" s="367" t="s">
        <v>507</v>
      </c>
      <c r="C29" s="276" t="s">
        <v>864</v>
      </c>
      <c r="D29" s="356">
        <v>10012548</v>
      </c>
      <c r="E29" s="191"/>
      <c r="F29" s="127">
        <v>62381</v>
      </c>
      <c r="G29" s="127"/>
      <c r="H29" s="127"/>
      <c r="I29" s="127"/>
    </row>
    <row r="30" spans="1:11" s="174" customFormat="1" ht="99" x14ac:dyDescent="0.25">
      <c r="A30" s="138">
        <v>2</v>
      </c>
      <c r="B30" s="367" t="s">
        <v>508</v>
      </c>
      <c r="C30" s="276" t="s">
        <v>509</v>
      </c>
      <c r="D30" s="356">
        <v>8352938</v>
      </c>
      <c r="E30" s="191"/>
      <c r="F30" s="127">
        <f>+F27-F28+F29</f>
        <v>1936630</v>
      </c>
      <c r="G30" s="127">
        <v>201280755</v>
      </c>
      <c r="H30" s="127"/>
      <c r="I30" s="127"/>
      <c r="K30" s="147"/>
    </row>
    <row r="31" spans="1:11" s="174" customFormat="1" ht="66" x14ac:dyDescent="0.25">
      <c r="A31" s="138">
        <v>3</v>
      </c>
      <c r="B31" s="367" t="s">
        <v>510</v>
      </c>
      <c r="C31" s="276" t="s">
        <v>511</v>
      </c>
      <c r="D31" s="356">
        <v>8276433</v>
      </c>
      <c r="E31" s="191"/>
      <c r="F31" s="127"/>
      <c r="G31" s="127"/>
      <c r="H31" s="127"/>
      <c r="I31" s="127"/>
      <c r="K31" s="147"/>
    </row>
    <row r="32" spans="1:11" s="174" customFormat="1" ht="56" x14ac:dyDescent="0.35">
      <c r="A32" s="138">
        <v>4</v>
      </c>
      <c r="B32" s="367" t="s">
        <v>512</v>
      </c>
      <c r="C32" s="276" t="s">
        <v>513</v>
      </c>
      <c r="D32" s="356">
        <v>4955379</v>
      </c>
      <c r="E32" s="191"/>
      <c r="F32" s="127"/>
      <c r="G32" s="127"/>
      <c r="H32" s="127"/>
      <c r="I32" s="127"/>
      <c r="K32" s="147"/>
    </row>
    <row r="33" spans="1:11" s="174" customFormat="1" ht="18.75" customHeight="1" x14ac:dyDescent="0.25">
      <c r="A33" s="138">
        <v>5</v>
      </c>
      <c r="B33" s="367" t="s">
        <v>514</v>
      </c>
      <c r="C33" s="276" t="s">
        <v>515</v>
      </c>
      <c r="D33" s="356">
        <v>4800436</v>
      </c>
      <c r="E33" s="191"/>
      <c r="F33" s="127"/>
      <c r="G33" s="127"/>
      <c r="H33" s="127"/>
      <c r="I33" s="127"/>
      <c r="K33" s="147"/>
    </row>
    <row r="34" spans="1:11" s="174" customFormat="1" ht="66" x14ac:dyDescent="0.25">
      <c r="A34" s="138">
        <v>6</v>
      </c>
      <c r="B34" s="367" t="s">
        <v>516</v>
      </c>
      <c r="C34" s="276" t="s">
        <v>517</v>
      </c>
      <c r="D34" s="356">
        <v>3113982</v>
      </c>
      <c r="E34" s="191"/>
      <c r="F34" s="127"/>
      <c r="G34" s="127"/>
      <c r="H34" s="127"/>
      <c r="I34" s="127"/>
      <c r="K34" s="147"/>
    </row>
    <row r="35" spans="1:11" s="174" customFormat="1" ht="66" x14ac:dyDescent="0.25">
      <c r="A35" s="138">
        <v>7</v>
      </c>
      <c r="B35" s="367" t="s">
        <v>518</v>
      </c>
      <c r="C35" s="276" t="s">
        <v>519</v>
      </c>
      <c r="D35" s="356">
        <v>2916149</v>
      </c>
      <c r="E35" s="191"/>
      <c r="F35" s="127"/>
      <c r="G35" s="127"/>
      <c r="H35" s="127"/>
      <c r="I35" s="127"/>
      <c r="K35" s="147"/>
    </row>
    <row r="36" spans="1:11" s="174" customFormat="1" ht="56" x14ac:dyDescent="0.35">
      <c r="A36" s="138">
        <v>8</v>
      </c>
      <c r="B36" s="367" t="s">
        <v>520</v>
      </c>
      <c r="C36" s="276" t="s">
        <v>521</v>
      </c>
      <c r="D36" s="356">
        <v>2705015</v>
      </c>
      <c r="E36" s="191"/>
      <c r="F36" s="127"/>
      <c r="G36" s="127"/>
      <c r="H36" s="127"/>
      <c r="I36" s="127"/>
      <c r="K36" s="147"/>
    </row>
    <row r="37" spans="1:11" s="174" customFormat="1" ht="82.5" x14ac:dyDescent="0.25">
      <c r="A37" s="138">
        <v>9</v>
      </c>
      <c r="B37" s="367" t="s">
        <v>522</v>
      </c>
      <c r="C37" s="276" t="s">
        <v>523</v>
      </c>
      <c r="D37" s="356">
        <v>2268084</v>
      </c>
      <c r="E37" s="191"/>
      <c r="F37" s="127"/>
      <c r="G37" s="127"/>
      <c r="H37" s="127"/>
      <c r="I37" s="127"/>
      <c r="K37" s="147"/>
    </row>
    <row r="38" spans="1:11" s="174" customFormat="1" ht="70" x14ac:dyDescent="0.35">
      <c r="A38" s="138">
        <v>10</v>
      </c>
      <c r="B38" s="367" t="s">
        <v>524</v>
      </c>
      <c r="C38" s="276" t="s">
        <v>525</v>
      </c>
      <c r="D38" s="356">
        <v>1947158</v>
      </c>
      <c r="E38" s="191"/>
      <c r="F38" s="127"/>
      <c r="G38" s="127"/>
      <c r="H38" s="127"/>
      <c r="I38" s="127"/>
      <c r="K38" s="147"/>
    </row>
    <row r="39" spans="1:11" x14ac:dyDescent="0.35">
      <c r="A39" s="128"/>
      <c r="B39" s="127"/>
      <c r="C39" s="127"/>
      <c r="D39" s="127"/>
      <c r="E39" s="191"/>
      <c r="F39" s="127"/>
      <c r="G39" s="127"/>
      <c r="H39" s="127"/>
      <c r="I39" s="127"/>
    </row>
    <row r="40" spans="1:11" x14ac:dyDescent="0.35">
      <c r="A40" s="125" t="s">
        <v>268</v>
      </c>
      <c r="B40" s="127"/>
      <c r="C40" s="125"/>
      <c r="D40" s="125"/>
      <c r="E40" s="125"/>
      <c r="F40" s="125"/>
      <c r="G40" s="125"/>
      <c r="H40" s="125"/>
      <c r="I40" s="127"/>
    </row>
    <row r="41" spans="1:11" x14ac:dyDescent="0.35">
      <c r="A41" s="253"/>
      <c r="B41" s="253"/>
      <c r="C41" s="253"/>
      <c r="D41" s="253"/>
      <c r="E41" s="253"/>
      <c r="F41" s="253"/>
      <c r="G41" s="253"/>
      <c r="H41" s="253"/>
      <c r="I41" s="127"/>
    </row>
    <row r="42" spans="1:11" x14ac:dyDescent="0.35">
      <c r="A42" s="552" t="s">
        <v>21</v>
      </c>
      <c r="B42" s="552" t="s">
        <v>344</v>
      </c>
      <c r="C42" s="552"/>
      <c r="D42" s="552"/>
      <c r="E42" s="552"/>
      <c r="F42" s="552" t="s">
        <v>345</v>
      </c>
      <c r="G42" s="552"/>
      <c r="H42" s="552"/>
      <c r="I42" s="552"/>
    </row>
    <row r="43" spans="1:11" ht="28" x14ac:dyDescent="0.35">
      <c r="A43" s="552"/>
      <c r="B43" s="129" t="s">
        <v>46</v>
      </c>
      <c r="C43" s="129" t="s">
        <v>73</v>
      </c>
      <c r="D43" s="129" t="s">
        <v>66</v>
      </c>
      <c r="E43" s="129" t="s">
        <v>67</v>
      </c>
      <c r="F43" s="129" t="s">
        <v>46</v>
      </c>
      <c r="G43" s="129" t="s">
        <v>73</v>
      </c>
      <c r="H43" s="129" t="s">
        <v>66</v>
      </c>
      <c r="I43" s="129" t="s">
        <v>67</v>
      </c>
    </row>
    <row r="44" spans="1:11" s="12" customFormat="1" x14ac:dyDescent="0.3">
      <c r="A44" s="262" t="s">
        <v>363</v>
      </c>
      <c r="B44" s="364">
        <v>2918180</v>
      </c>
      <c r="C44" s="364">
        <v>2305044</v>
      </c>
      <c r="D44" s="364"/>
      <c r="E44" s="364">
        <f>+B44-C44-D44</f>
        <v>613136</v>
      </c>
      <c r="F44" s="355">
        <v>2903352000</v>
      </c>
      <c r="G44" s="355">
        <v>1926798000</v>
      </c>
      <c r="H44" s="355">
        <v>0</v>
      </c>
      <c r="I44" s="355">
        <f>+F44-G44</f>
        <v>976554000</v>
      </c>
      <c r="K44" s="426"/>
    </row>
    <row r="45" spans="1:11" s="12" customFormat="1" x14ac:dyDescent="0.3">
      <c r="A45" s="262" t="s">
        <v>364</v>
      </c>
      <c r="B45" s="364">
        <v>16726472</v>
      </c>
      <c r="C45" s="364">
        <v>8141600</v>
      </c>
      <c r="D45" s="364"/>
      <c r="E45" s="364">
        <f t="shared" ref="E45:E49" si="3">+B45-C45-D45</f>
        <v>8584872</v>
      </c>
      <c r="F45" s="355">
        <v>16056845000</v>
      </c>
      <c r="G45" s="355">
        <v>7390101000</v>
      </c>
      <c r="H45" s="355">
        <v>0</v>
      </c>
      <c r="I45" s="355">
        <f t="shared" ref="I45:I49" si="4">+F45-G45</f>
        <v>8666744000</v>
      </c>
      <c r="K45" s="426"/>
    </row>
    <row r="46" spans="1:11" s="12" customFormat="1" x14ac:dyDescent="0.3">
      <c r="A46" s="262" t="s">
        <v>365</v>
      </c>
      <c r="B46" s="364">
        <v>16551186</v>
      </c>
      <c r="C46" s="364">
        <v>8827709</v>
      </c>
      <c r="D46" s="364"/>
      <c r="E46" s="364">
        <f t="shared" si="3"/>
        <v>7723477</v>
      </c>
      <c r="F46" s="355">
        <v>14844621000</v>
      </c>
      <c r="G46" s="355">
        <v>7749374000</v>
      </c>
      <c r="H46" s="355">
        <v>0</v>
      </c>
      <c r="I46" s="355">
        <f t="shared" si="4"/>
        <v>7095247000</v>
      </c>
      <c r="K46" s="426"/>
    </row>
    <row r="47" spans="1:11" s="12" customFormat="1" x14ac:dyDescent="0.3">
      <c r="A47" s="262" t="s">
        <v>366</v>
      </c>
      <c r="B47" s="364">
        <v>8849923</v>
      </c>
      <c r="C47" s="364">
        <v>4395881</v>
      </c>
      <c r="D47" s="364"/>
      <c r="E47" s="364">
        <f t="shared" si="3"/>
        <v>4454042</v>
      </c>
      <c r="F47" s="355">
        <v>8646945000</v>
      </c>
      <c r="G47" s="355">
        <v>4071496000</v>
      </c>
      <c r="H47" s="355"/>
      <c r="I47" s="355">
        <f t="shared" si="4"/>
        <v>4575449000</v>
      </c>
      <c r="K47" s="426"/>
    </row>
    <row r="48" spans="1:11" s="12" customFormat="1" x14ac:dyDescent="0.3">
      <c r="A48" s="262" t="s">
        <v>367</v>
      </c>
      <c r="B48" s="364"/>
      <c r="C48" s="364"/>
      <c r="D48" s="364"/>
      <c r="E48" s="364">
        <f t="shared" si="3"/>
        <v>0</v>
      </c>
      <c r="F48" s="355"/>
      <c r="G48" s="355"/>
      <c r="H48" s="355"/>
      <c r="I48" s="355">
        <f t="shared" si="4"/>
        <v>0</v>
      </c>
      <c r="K48" s="426"/>
    </row>
    <row r="49" spans="1:11" ht="14.5" thickBot="1" x14ac:dyDescent="0.35">
      <c r="A49" s="265" t="s">
        <v>368</v>
      </c>
      <c r="B49" s="357">
        <v>109825</v>
      </c>
      <c r="C49" s="357">
        <v>0</v>
      </c>
      <c r="D49" s="357"/>
      <c r="E49" s="357">
        <f t="shared" si="3"/>
        <v>109825</v>
      </c>
      <c r="F49" s="365">
        <v>113150000</v>
      </c>
      <c r="G49" s="365">
        <v>386000</v>
      </c>
      <c r="H49" s="365"/>
      <c r="I49" s="365">
        <f t="shared" si="4"/>
        <v>112764000</v>
      </c>
    </row>
    <row r="50" spans="1:11" s="150" customFormat="1" ht="20.25" customHeight="1" thickTop="1" x14ac:dyDescent="0.3">
      <c r="A50" s="273" t="s">
        <v>12</v>
      </c>
      <c r="B50" s="358">
        <f>SUM(B44:B49)</f>
        <v>45155586</v>
      </c>
      <c r="C50" s="358">
        <f>SUM(C44:C49)</f>
        <v>23670234</v>
      </c>
      <c r="D50" s="358"/>
      <c r="E50" s="358">
        <f>SUM(E44:E49)</f>
        <v>21485352</v>
      </c>
      <c r="F50" s="363">
        <f>SUM(F44:F49)</f>
        <v>42564913000</v>
      </c>
      <c r="G50" s="363">
        <f>SUM(G44:G49)</f>
        <v>21138155000</v>
      </c>
      <c r="H50" s="363"/>
      <c r="I50" s="363">
        <f>SUM(I44:I49)</f>
        <v>21426758000</v>
      </c>
      <c r="K50" s="429"/>
    </row>
    <row r="51" spans="1:11" x14ac:dyDescent="0.35">
      <c r="A51" s="280"/>
      <c r="B51" s="139"/>
      <c r="C51" s="139"/>
      <c r="D51" s="139"/>
      <c r="E51" s="139"/>
      <c r="F51" s="139"/>
      <c r="G51" s="139"/>
      <c r="H51" s="139"/>
      <c r="I51" s="139"/>
    </row>
    <row r="52" spans="1:11" x14ac:dyDescent="0.35">
      <c r="A52" s="125" t="s">
        <v>269</v>
      </c>
      <c r="B52" s="125"/>
      <c r="C52" s="125"/>
      <c r="D52" s="125"/>
      <c r="E52" s="125"/>
      <c r="F52" s="125"/>
      <c r="G52" s="125"/>
      <c r="H52" s="125"/>
      <c r="I52" s="125"/>
    </row>
    <row r="53" spans="1:11" x14ac:dyDescent="0.35">
      <c r="A53" s="128"/>
      <c r="B53" s="127"/>
      <c r="C53" s="127"/>
      <c r="D53" s="127"/>
      <c r="E53" s="127"/>
      <c r="F53" s="127"/>
      <c r="G53" s="127"/>
      <c r="H53" s="127"/>
      <c r="I53" s="127"/>
    </row>
    <row r="54" spans="1:11" ht="28" x14ac:dyDescent="0.35">
      <c r="A54" s="129" t="s">
        <v>21</v>
      </c>
      <c r="B54" s="129" t="s">
        <v>0</v>
      </c>
      <c r="C54" s="129" t="s">
        <v>47</v>
      </c>
      <c r="D54" s="129" t="s">
        <v>48</v>
      </c>
      <c r="E54" s="129" t="s">
        <v>49</v>
      </c>
      <c r="F54" s="129" t="s">
        <v>50</v>
      </c>
      <c r="G54" s="129" t="s">
        <v>124</v>
      </c>
      <c r="H54" s="129" t="s">
        <v>51</v>
      </c>
      <c r="I54" s="129" t="s">
        <v>3</v>
      </c>
      <c r="K54" s="430"/>
    </row>
    <row r="55" spans="1:11" ht="15" customHeight="1" x14ac:dyDescent="0.35">
      <c r="A55" s="281" t="s">
        <v>369</v>
      </c>
      <c r="B55" s="366">
        <v>66914184</v>
      </c>
      <c r="C55" s="366">
        <v>242738107</v>
      </c>
      <c r="D55" s="456"/>
      <c r="E55" s="456"/>
      <c r="F55" s="456"/>
      <c r="G55" s="366">
        <v>150641752</v>
      </c>
      <c r="H55" s="366">
        <v>42564913</v>
      </c>
      <c r="I55" s="366">
        <f>SUM(B55:H55)</f>
        <v>502858956</v>
      </c>
    </row>
    <row r="56" spans="1:11" x14ac:dyDescent="0.35">
      <c r="A56" s="281" t="s">
        <v>52</v>
      </c>
      <c r="B56" s="356">
        <v>1072190</v>
      </c>
      <c r="C56" s="356">
        <v>5392672</v>
      </c>
      <c r="D56" s="367"/>
      <c r="E56" s="367"/>
      <c r="F56" s="367"/>
      <c r="G56" s="356">
        <v>54212453</v>
      </c>
      <c r="H56" s="356">
        <v>4640891</v>
      </c>
      <c r="I56" s="356">
        <f>SUM(B56:H56)</f>
        <v>65318206</v>
      </c>
      <c r="K56" s="430"/>
    </row>
    <row r="57" spans="1:11" x14ac:dyDescent="0.35">
      <c r="A57" s="281" t="s">
        <v>53</v>
      </c>
      <c r="B57" s="356">
        <v>-1572520</v>
      </c>
      <c r="C57" s="356">
        <v>-316692</v>
      </c>
      <c r="D57" s="367"/>
      <c r="E57" s="367"/>
      <c r="F57" s="367"/>
      <c r="G57" s="356"/>
      <c r="H57" s="356">
        <v>-238597</v>
      </c>
      <c r="I57" s="356">
        <f t="shared" ref="I57:I59" si="5">SUM(B57:H57)</f>
        <v>-2127809</v>
      </c>
    </row>
    <row r="58" spans="1:11" x14ac:dyDescent="0.35">
      <c r="A58" s="281" t="s">
        <v>54</v>
      </c>
      <c r="B58" s="356"/>
      <c r="C58" s="356">
        <v>-154045</v>
      </c>
      <c r="D58" s="367"/>
      <c r="E58" s="367"/>
      <c r="F58" s="367"/>
      <c r="G58" s="356">
        <v>62382</v>
      </c>
      <c r="H58" s="356">
        <v>-1811621</v>
      </c>
      <c r="I58" s="356">
        <f t="shared" si="5"/>
        <v>-1903284</v>
      </c>
    </row>
    <row r="59" spans="1:11" ht="14.5" thickBot="1" x14ac:dyDescent="0.4">
      <c r="A59" s="282" t="s">
        <v>55</v>
      </c>
      <c r="B59" s="357"/>
      <c r="C59" s="357"/>
      <c r="D59" s="368"/>
      <c r="E59" s="368"/>
      <c r="F59" s="368"/>
      <c r="G59" s="357">
        <v>-1699200</v>
      </c>
      <c r="H59" s="357"/>
      <c r="I59" s="357">
        <f t="shared" si="5"/>
        <v>-1699200</v>
      </c>
    </row>
    <row r="60" spans="1:11" ht="14.5" thickTop="1" x14ac:dyDescent="0.35">
      <c r="A60" s="283" t="s">
        <v>370</v>
      </c>
      <c r="B60" s="369">
        <f>SUM(B55:B59)</f>
        <v>66413854</v>
      </c>
      <c r="C60" s="369">
        <f>SUM(C55:C59)</f>
        <v>247660042</v>
      </c>
      <c r="D60" s="369">
        <f t="shared" ref="D60:I60" si="6">SUM(D55:D59)</f>
        <v>0</v>
      </c>
      <c r="E60" s="369">
        <f t="shared" si="6"/>
        <v>0</v>
      </c>
      <c r="F60" s="369">
        <f t="shared" si="6"/>
        <v>0</v>
      </c>
      <c r="G60" s="369">
        <f t="shared" si="6"/>
        <v>203217387</v>
      </c>
      <c r="H60" s="369">
        <f t="shared" si="6"/>
        <v>45155586</v>
      </c>
      <c r="I60" s="369">
        <f t="shared" si="6"/>
        <v>562446869</v>
      </c>
    </row>
    <row r="61" spans="1:11" x14ac:dyDescent="0.35">
      <c r="A61" s="284" t="s">
        <v>479</v>
      </c>
      <c r="B61" s="370"/>
      <c r="C61" s="370">
        <v>15451500</v>
      </c>
      <c r="D61" s="370"/>
      <c r="E61" s="370"/>
      <c r="F61" s="370"/>
      <c r="G61" s="370"/>
      <c r="H61" s="370">
        <v>21138155</v>
      </c>
      <c r="I61" s="370">
        <f>SUM(C61:H61)</f>
        <v>36589655</v>
      </c>
    </row>
    <row r="62" spans="1:11" x14ac:dyDescent="0.35">
      <c r="A62" s="285" t="s">
        <v>56</v>
      </c>
      <c r="B62" s="370"/>
      <c r="C62" s="370">
        <v>3019959</v>
      </c>
      <c r="D62" s="370"/>
      <c r="E62" s="370"/>
      <c r="F62" s="370"/>
      <c r="G62" s="370"/>
      <c r="H62" s="370">
        <v>4387517</v>
      </c>
      <c r="I62" s="370">
        <f>SUM(C62:H62)</f>
        <v>7407476</v>
      </c>
    </row>
    <row r="63" spans="1:11" ht="14.5" thickBot="1" x14ac:dyDescent="0.4">
      <c r="A63" s="286" t="s">
        <v>54</v>
      </c>
      <c r="B63" s="357"/>
      <c r="C63" s="357">
        <v>-30372</v>
      </c>
      <c r="D63" s="357"/>
      <c r="E63" s="357"/>
      <c r="F63" s="357"/>
      <c r="G63" s="357"/>
      <c r="H63" s="357">
        <v>-1855437</v>
      </c>
      <c r="I63" s="357">
        <f>SUM(C63:H63)</f>
        <v>-1885809</v>
      </c>
    </row>
    <row r="64" spans="1:11" ht="14.5" thickTop="1" x14ac:dyDescent="0.35">
      <c r="A64" s="283" t="s">
        <v>383</v>
      </c>
      <c r="B64" s="369">
        <f>SUM(B61:B63)</f>
        <v>0</v>
      </c>
      <c r="C64" s="369">
        <f t="shared" ref="C64" si="7">SUM(C61:C63)</f>
        <v>18441087</v>
      </c>
      <c r="D64" s="369">
        <f t="shared" ref="D64" si="8">SUM(D61:D63)</f>
        <v>0</v>
      </c>
      <c r="E64" s="369">
        <f t="shared" ref="E64" si="9">SUM(E61:E63)</f>
        <v>0</v>
      </c>
      <c r="F64" s="369">
        <f t="shared" ref="F64" si="10">SUM(F61:F63)</f>
        <v>0</v>
      </c>
      <c r="G64" s="369">
        <f t="shared" ref="G64" si="11">SUM(G61:G63)</f>
        <v>0</v>
      </c>
      <c r="H64" s="369">
        <f t="shared" ref="H64:I64" si="12">SUM(H61:H63)</f>
        <v>23670235</v>
      </c>
      <c r="I64" s="369">
        <f t="shared" si="12"/>
        <v>42111322</v>
      </c>
    </row>
    <row r="65" spans="1:12" ht="31.5" customHeight="1" x14ac:dyDescent="0.35">
      <c r="A65" s="284" t="s">
        <v>480</v>
      </c>
      <c r="B65" s="370"/>
      <c r="C65" s="370"/>
      <c r="D65" s="371"/>
      <c r="E65" s="371"/>
      <c r="F65" s="371"/>
      <c r="G65" s="371"/>
      <c r="H65" s="371"/>
      <c r="I65" s="371"/>
    </row>
    <row r="66" spans="1:12" x14ac:dyDescent="0.35">
      <c r="A66" s="284" t="s">
        <v>57</v>
      </c>
      <c r="B66" s="356"/>
      <c r="C66" s="356"/>
      <c r="D66" s="367"/>
      <c r="E66" s="367"/>
      <c r="F66" s="367"/>
      <c r="G66" s="367"/>
      <c r="H66" s="367"/>
      <c r="I66" s="367"/>
    </row>
    <row r="67" spans="1:12" x14ac:dyDescent="0.35">
      <c r="A67" s="284" t="s">
        <v>54</v>
      </c>
      <c r="B67" s="356"/>
      <c r="C67" s="356"/>
      <c r="D67" s="367"/>
      <c r="E67" s="367"/>
      <c r="F67" s="367"/>
      <c r="G67" s="367"/>
      <c r="H67" s="367"/>
      <c r="I67" s="367"/>
    </row>
    <row r="68" spans="1:12" ht="14.5" thickBot="1" x14ac:dyDescent="0.4">
      <c r="A68" s="287" t="s">
        <v>382</v>
      </c>
      <c r="B68" s="372">
        <f>SUM(B65:B67)</f>
        <v>0</v>
      </c>
      <c r="C68" s="372">
        <f t="shared" ref="C68:H68" si="13">SUM(C65:C67)</f>
        <v>0</v>
      </c>
      <c r="D68" s="372">
        <f t="shared" si="13"/>
        <v>0</v>
      </c>
      <c r="E68" s="372">
        <f t="shared" si="13"/>
        <v>0</v>
      </c>
      <c r="F68" s="372">
        <f t="shared" si="13"/>
        <v>0</v>
      </c>
      <c r="G68" s="372">
        <f t="shared" si="13"/>
        <v>0</v>
      </c>
      <c r="H68" s="372">
        <f t="shared" si="13"/>
        <v>0</v>
      </c>
      <c r="I68" s="373"/>
    </row>
    <row r="69" spans="1:12" ht="24" customHeight="1" thickTop="1" x14ac:dyDescent="0.35">
      <c r="A69" s="264" t="s">
        <v>371</v>
      </c>
      <c r="B69" s="358">
        <f>+B60-B64-B68</f>
        <v>66413854</v>
      </c>
      <c r="C69" s="358">
        <f t="shared" ref="C69:E69" si="14">+C60-C64-C68</f>
        <v>229218955</v>
      </c>
      <c r="D69" s="358">
        <f t="shared" si="14"/>
        <v>0</v>
      </c>
      <c r="E69" s="358">
        <f t="shared" si="14"/>
        <v>0</v>
      </c>
      <c r="F69" s="358">
        <f>+F60-F64-F68</f>
        <v>0</v>
      </c>
      <c r="G69" s="358">
        <f>+G60-G64-G68</f>
        <v>203217387</v>
      </c>
      <c r="H69" s="358">
        <f t="shared" ref="H69" si="15">+H60-H64-H68</f>
        <v>21485351</v>
      </c>
      <c r="I69" s="358">
        <f t="shared" ref="I69" si="16">+I60-I64-I68</f>
        <v>520335547</v>
      </c>
    </row>
    <row r="70" spans="1:12" x14ac:dyDescent="0.35">
      <c r="A70" s="128"/>
      <c r="B70" s="127"/>
      <c r="C70" s="127"/>
      <c r="D70" s="127"/>
      <c r="E70" s="127"/>
      <c r="F70" s="127"/>
      <c r="G70" s="127"/>
      <c r="H70" s="127"/>
      <c r="I70" s="127"/>
      <c r="K70" s="147">
        <v>229218954255</v>
      </c>
    </row>
    <row r="71" spans="1:12" ht="28" x14ac:dyDescent="0.35">
      <c r="A71" s="435" t="s">
        <v>21</v>
      </c>
      <c r="B71" s="435" t="s">
        <v>0</v>
      </c>
      <c r="C71" s="435" t="s">
        <v>47</v>
      </c>
      <c r="D71" s="435" t="s">
        <v>48</v>
      </c>
      <c r="E71" s="435" t="s">
        <v>49</v>
      </c>
      <c r="F71" s="435" t="s">
        <v>50</v>
      </c>
      <c r="G71" s="435" t="s">
        <v>124</v>
      </c>
      <c r="H71" s="435" t="s">
        <v>51</v>
      </c>
      <c r="I71" s="435" t="s">
        <v>3</v>
      </c>
      <c r="K71" s="430"/>
    </row>
    <row r="72" spans="1:12" ht="15" customHeight="1" x14ac:dyDescent="0.35">
      <c r="A72" s="288" t="s">
        <v>372</v>
      </c>
      <c r="B72" s="457">
        <v>61822320000</v>
      </c>
      <c r="C72" s="457">
        <v>189488194000</v>
      </c>
      <c r="D72" s="367"/>
      <c r="E72" s="367"/>
      <c r="F72" s="367"/>
      <c r="G72" s="457">
        <v>129971840000</v>
      </c>
      <c r="H72" s="457">
        <v>59644941000</v>
      </c>
      <c r="I72" s="457">
        <f>+B72+C72+D72+E72+F72+G72+H72</f>
        <v>440927295000</v>
      </c>
      <c r="J72" s="445"/>
    </row>
    <row r="73" spans="1:12" x14ac:dyDescent="0.35">
      <c r="A73" s="281" t="s">
        <v>52</v>
      </c>
      <c r="B73" s="458">
        <v>4879173000</v>
      </c>
      <c r="C73" s="458">
        <v>53522787000</v>
      </c>
      <c r="D73" s="367"/>
      <c r="E73" s="367"/>
      <c r="F73" s="367"/>
      <c r="G73" s="458">
        <v>71962333000</v>
      </c>
      <c r="H73" s="458">
        <v>5367277759</v>
      </c>
      <c r="I73" s="374">
        <f>SUM(B73:H73)</f>
        <v>135731570759</v>
      </c>
      <c r="K73" s="430"/>
    </row>
    <row r="74" spans="1:12" x14ac:dyDescent="0.35">
      <c r="A74" s="281" t="s">
        <v>53</v>
      </c>
      <c r="B74" s="458">
        <v>-180864000</v>
      </c>
      <c r="C74" s="458">
        <v>-2659295000</v>
      </c>
      <c r="D74" s="367"/>
      <c r="E74" s="367"/>
      <c r="F74" s="367"/>
      <c r="G74" s="458">
        <v>-47266352000</v>
      </c>
      <c r="H74" s="458">
        <v>-1184909824</v>
      </c>
      <c r="I74" s="374">
        <f t="shared" ref="I74:I76" si="17">SUM(B74:H74)</f>
        <v>-51291420824</v>
      </c>
    </row>
    <row r="75" spans="1:12" x14ac:dyDescent="0.35">
      <c r="A75" s="281" t="s">
        <v>54</v>
      </c>
      <c r="B75" s="458">
        <v>393555000</v>
      </c>
      <c r="C75" s="458">
        <v>2386421000</v>
      </c>
      <c r="D75" s="367"/>
      <c r="E75" s="367"/>
      <c r="F75" s="367"/>
      <c r="G75" s="458">
        <v>11400000</v>
      </c>
      <c r="H75" s="458">
        <v>-21262396327</v>
      </c>
      <c r="I75" s="374">
        <f t="shared" si="17"/>
        <v>-18471020327</v>
      </c>
    </row>
    <row r="76" spans="1:12" ht="14.5" thickBot="1" x14ac:dyDescent="0.4">
      <c r="A76" s="282" t="s">
        <v>55</v>
      </c>
      <c r="B76" s="459"/>
      <c r="C76" s="459"/>
      <c r="D76" s="368"/>
      <c r="E76" s="368"/>
      <c r="F76" s="368"/>
      <c r="G76" s="459">
        <v>-4037469000</v>
      </c>
      <c r="H76" s="459"/>
      <c r="I76" s="459">
        <f t="shared" si="17"/>
        <v>-4037469000</v>
      </c>
    </row>
    <row r="77" spans="1:12" ht="14.5" thickTop="1" x14ac:dyDescent="0.35">
      <c r="A77" s="283" t="s">
        <v>373</v>
      </c>
      <c r="B77" s="460">
        <f>SUM(B72:B76)</f>
        <v>66914184000</v>
      </c>
      <c r="C77" s="460">
        <f>SUM(C72:C76)</f>
        <v>242738107000</v>
      </c>
      <c r="D77" s="371"/>
      <c r="E77" s="371"/>
      <c r="F77" s="371"/>
      <c r="G77" s="460">
        <f t="shared" ref="G77" si="18">G72+G73+G74+G75+G76</f>
        <v>150641752000</v>
      </c>
      <c r="H77" s="460">
        <f>H72+H73+H74+H75+H76</f>
        <v>42564912608</v>
      </c>
      <c r="I77" s="460">
        <f>SUM(I72:I76)</f>
        <v>502858955608</v>
      </c>
    </row>
    <row r="78" spans="1:12" x14ac:dyDescent="0.35">
      <c r="A78" s="284" t="s">
        <v>481</v>
      </c>
      <c r="B78" s="458"/>
      <c r="C78" s="458">
        <v>13069026000</v>
      </c>
      <c r="D78" s="371"/>
      <c r="E78" s="371"/>
      <c r="F78" s="371"/>
      <c r="G78" s="371"/>
      <c r="H78" s="458">
        <v>38579124000</v>
      </c>
      <c r="I78" s="374">
        <f>SUM(C78:H78)</f>
        <v>51648150000</v>
      </c>
      <c r="J78" s="445"/>
    </row>
    <row r="79" spans="1:12" x14ac:dyDescent="0.35">
      <c r="A79" s="285" t="s">
        <v>56</v>
      </c>
      <c r="B79" s="458">
        <v>0</v>
      </c>
      <c r="C79" s="458">
        <v>2422091000</v>
      </c>
      <c r="D79" s="371"/>
      <c r="E79" s="371"/>
      <c r="F79" s="371"/>
      <c r="G79" s="371"/>
      <c r="H79" s="458">
        <v>4343598000</v>
      </c>
      <c r="I79" s="374">
        <f t="shared" ref="I79:I80" si="19">SUM(C79:H79)</f>
        <v>6765689000</v>
      </c>
      <c r="J79" s="445">
        <f>+I79-6765689000</f>
        <v>0</v>
      </c>
    </row>
    <row r="80" spans="1:12" ht="14.5" thickBot="1" x14ac:dyDescent="0.4">
      <c r="A80" s="286" t="s">
        <v>54</v>
      </c>
      <c r="B80" s="459">
        <v>0</v>
      </c>
      <c r="C80" s="459">
        <v>-39617000</v>
      </c>
      <c r="D80" s="368"/>
      <c r="E80" s="368"/>
      <c r="F80" s="368"/>
      <c r="G80" s="368"/>
      <c r="H80" s="459">
        <v>-21784567000</v>
      </c>
      <c r="I80" s="459">
        <f t="shared" si="19"/>
        <v>-21824184000</v>
      </c>
      <c r="J80" s="445"/>
      <c r="L80" s="445"/>
    </row>
    <row r="81" spans="1:11" ht="14.5" thickTop="1" x14ac:dyDescent="0.35">
      <c r="A81" s="283" t="s">
        <v>383</v>
      </c>
      <c r="B81" s="460">
        <v>0</v>
      </c>
      <c r="C81" s="460">
        <f>SUM(C78:C80)</f>
        <v>15451500000</v>
      </c>
      <c r="D81" s="371"/>
      <c r="E81" s="371"/>
      <c r="F81" s="371"/>
      <c r="G81" s="371"/>
      <c r="H81" s="460">
        <f t="shared" ref="H81:I81" si="20">SUM(H78:H80)</f>
        <v>21138155000</v>
      </c>
      <c r="I81" s="461">
        <f t="shared" si="20"/>
        <v>36589655000</v>
      </c>
      <c r="J81" s="445">
        <f>+I81-36589655000</f>
        <v>0</v>
      </c>
    </row>
    <row r="82" spans="1:11" x14ac:dyDescent="0.35">
      <c r="A82" s="284" t="s">
        <v>482</v>
      </c>
      <c r="B82" s="367"/>
      <c r="C82" s="367"/>
      <c r="D82" s="367"/>
      <c r="E82" s="367"/>
      <c r="F82" s="367"/>
      <c r="G82" s="367"/>
      <c r="H82" s="367"/>
      <c r="I82" s="374">
        <f t="shared" ref="I82:I85" si="21">+B82+C82+D82+E82+F82+G82+H82</f>
        <v>0</v>
      </c>
      <c r="J82" s="445"/>
    </row>
    <row r="83" spans="1:11" x14ac:dyDescent="0.35">
      <c r="A83" s="284" t="s">
        <v>57</v>
      </c>
      <c r="B83" s="367"/>
      <c r="C83" s="367"/>
      <c r="D83" s="367"/>
      <c r="E83" s="367"/>
      <c r="F83" s="367"/>
      <c r="G83" s="367"/>
      <c r="H83" s="367"/>
      <c r="I83" s="374">
        <f t="shared" si="21"/>
        <v>0</v>
      </c>
    </row>
    <row r="84" spans="1:11" ht="14.5" thickBot="1" x14ac:dyDescent="0.4">
      <c r="A84" s="286" t="s">
        <v>54</v>
      </c>
      <c r="B84" s="368"/>
      <c r="C84" s="368"/>
      <c r="D84" s="368"/>
      <c r="E84" s="368"/>
      <c r="F84" s="368"/>
      <c r="G84" s="368"/>
      <c r="H84" s="368"/>
      <c r="I84" s="375">
        <f t="shared" si="21"/>
        <v>0</v>
      </c>
      <c r="J84" s="445"/>
    </row>
    <row r="85" spans="1:11" ht="15" thickTop="1" thickBot="1" x14ac:dyDescent="0.4">
      <c r="A85" s="287" t="s">
        <v>382</v>
      </c>
      <c r="B85" s="376"/>
      <c r="C85" s="376"/>
      <c r="D85" s="376"/>
      <c r="E85" s="376"/>
      <c r="F85" s="376"/>
      <c r="G85" s="376"/>
      <c r="H85" s="377"/>
      <c r="I85" s="378">
        <f t="shared" si="21"/>
        <v>0</v>
      </c>
    </row>
    <row r="86" spans="1:11" ht="24" customHeight="1" thickTop="1" x14ac:dyDescent="0.35">
      <c r="A86" s="264" t="s">
        <v>374</v>
      </c>
      <c r="B86" s="462">
        <f>+B77-B81</f>
        <v>66914184000</v>
      </c>
      <c r="C86" s="462">
        <f t="shared" ref="C86:I86" si="22">+C77-C81</f>
        <v>227286607000</v>
      </c>
      <c r="D86" s="462">
        <f t="shared" si="22"/>
        <v>0</v>
      </c>
      <c r="E86" s="462">
        <f t="shared" si="22"/>
        <v>0</v>
      </c>
      <c r="F86" s="462">
        <f t="shared" si="22"/>
        <v>0</v>
      </c>
      <c r="G86" s="462">
        <f t="shared" si="22"/>
        <v>150641752000</v>
      </c>
      <c r="H86" s="462">
        <f t="shared" si="22"/>
        <v>21426757608</v>
      </c>
      <c r="I86" s="462">
        <f t="shared" si="22"/>
        <v>466269300608</v>
      </c>
      <c r="J86" s="445"/>
    </row>
    <row r="87" spans="1:11" x14ac:dyDescent="0.35">
      <c r="A87" s="280"/>
      <c r="B87" s="280"/>
      <c r="C87" s="280"/>
      <c r="D87" s="280"/>
      <c r="E87" s="280"/>
      <c r="F87" s="280"/>
      <c r="G87" s="280"/>
      <c r="H87" s="280"/>
      <c r="I87" s="280"/>
    </row>
    <row r="88" spans="1:11" x14ac:dyDescent="0.35">
      <c r="A88" s="125" t="s">
        <v>121</v>
      </c>
      <c r="B88" s="125"/>
      <c r="C88" s="253"/>
      <c r="D88" s="289">
        <f>+B77-B86</f>
        <v>0</v>
      </c>
      <c r="E88" s="125"/>
      <c r="F88" s="125"/>
      <c r="G88" s="125"/>
      <c r="H88" s="125"/>
      <c r="I88" s="125"/>
    </row>
    <row r="89" spans="1:11" x14ac:dyDescent="0.35">
      <c r="A89" s="128"/>
      <c r="B89" s="127"/>
      <c r="C89" s="127"/>
      <c r="D89" s="127"/>
      <c r="E89" s="127"/>
      <c r="F89" s="127"/>
      <c r="G89" s="127"/>
      <c r="H89" s="127"/>
      <c r="I89" s="127"/>
    </row>
    <row r="90" spans="1:11" x14ac:dyDescent="0.35">
      <c r="A90" s="552" t="s">
        <v>21</v>
      </c>
      <c r="B90" s="552" t="s">
        <v>344</v>
      </c>
      <c r="C90" s="552"/>
      <c r="D90" s="552" t="s">
        <v>345</v>
      </c>
      <c r="E90" s="552"/>
      <c r="F90" s="127"/>
      <c r="G90" s="127"/>
      <c r="H90" s="127"/>
      <c r="I90" s="127"/>
    </row>
    <row r="91" spans="1:11" x14ac:dyDescent="0.35">
      <c r="A91" s="552"/>
      <c r="B91" s="129" t="s">
        <v>58</v>
      </c>
      <c r="C91" s="129" t="s">
        <v>67</v>
      </c>
      <c r="D91" s="129" t="s">
        <v>58</v>
      </c>
      <c r="E91" s="129" t="s">
        <v>67</v>
      </c>
      <c r="F91" s="127"/>
      <c r="G91" s="127"/>
      <c r="H91" s="127"/>
      <c r="I91" s="127"/>
    </row>
    <row r="92" spans="1:11" s="12" customFormat="1" x14ac:dyDescent="0.35">
      <c r="A92" s="262" t="s">
        <v>59</v>
      </c>
      <c r="B92" s="380"/>
      <c r="C92" s="380"/>
      <c r="D92" s="380"/>
      <c r="E92" s="380"/>
      <c r="F92" s="191"/>
      <c r="G92" s="191"/>
      <c r="H92" s="191"/>
      <c r="I92" s="191"/>
      <c r="K92" s="426"/>
    </row>
    <row r="93" spans="1:11" s="12" customFormat="1" x14ac:dyDescent="0.35">
      <c r="A93" s="262" t="s">
        <v>60</v>
      </c>
      <c r="B93" s="364">
        <v>8881</v>
      </c>
      <c r="C93" s="381">
        <v>8.8810000000000002</v>
      </c>
      <c r="D93" s="380">
        <v>121</v>
      </c>
      <c r="E93" s="381">
        <v>0.121</v>
      </c>
      <c r="F93" s="191"/>
      <c r="G93" s="191"/>
      <c r="H93" s="191"/>
      <c r="I93" s="191"/>
      <c r="K93" s="426"/>
    </row>
    <row r="94" spans="1:11" s="12" customFormat="1" x14ac:dyDescent="0.35">
      <c r="A94" s="262" t="s">
        <v>61</v>
      </c>
      <c r="B94" s="380"/>
      <c r="C94" s="380"/>
      <c r="D94" s="380"/>
      <c r="E94" s="380"/>
      <c r="F94" s="191"/>
      <c r="G94" s="191"/>
      <c r="H94" s="191"/>
      <c r="I94" s="191"/>
      <c r="K94" s="426"/>
    </row>
    <row r="95" spans="1:11" s="12" customFormat="1" x14ac:dyDescent="0.35">
      <c r="A95" s="262" t="s">
        <v>526</v>
      </c>
      <c r="B95" s="380"/>
      <c r="C95" s="380"/>
      <c r="D95" s="380"/>
      <c r="E95" s="380"/>
      <c r="F95" s="191"/>
      <c r="G95" s="191"/>
      <c r="H95" s="191"/>
      <c r="I95" s="191"/>
      <c r="K95" s="426"/>
    </row>
    <row r="96" spans="1:11" s="12" customFormat="1" x14ac:dyDescent="0.35">
      <c r="A96" s="262" t="s">
        <v>483</v>
      </c>
      <c r="B96" s="380"/>
      <c r="C96" s="380"/>
      <c r="D96" s="380"/>
      <c r="E96" s="380"/>
      <c r="F96" s="191"/>
      <c r="G96" s="191"/>
      <c r="H96" s="191"/>
      <c r="I96" s="191"/>
      <c r="K96" s="426"/>
    </row>
    <row r="97" spans="1:14" s="12" customFormat="1" ht="14.5" thickBot="1" x14ac:dyDescent="0.4">
      <c r="A97" s="263" t="s">
        <v>62</v>
      </c>
      <c r="B97" s="368"/>
      <c r="C97" s="368"/>
      <c r="D97" s="368"/>
      <c r="E97" s="368"/>
      <c r="F97" s="191"/>
      <c r="G97" s="191"/>
      <c r="H97" s="191"/>
      <c r="I97" s="191"/>
      <c r="K97" s="426"/>
    </row>
    <row r="98" spans="1:14" s="115" customFormat="1" ht="14.5" thickTop="1" x14ac:dyDescent="0.35">
      <c r="A98" s="273" t="s">
        <v>12</v>
      </c>
      <c r="B98" s="358">
        <f>SUM(B93:B97)</f>
        <v>8881</v>
      </c>
      <c r="C98" s="359">
        <f>SUM(C93:C97)</f>
        <v>8.8810000000000002</v>
      </c>
      <c r="D98" s="362">
        <f>SUM(D93:D97)</f>
        <v>121</v>
      </c>
      <c r="E98" s="359">
        <f>SUM(E93:E97)</f>
        <v>0.121</v>
      </c>
      <c r="F98" s="125"/>
      <c r="G98" s="125"/>
      <c r="H98" s="125"/>
      <c r="I98" s="125"/>
      <c r="K98" s="431"/>
    </row>
    <row r="99" spans="1:14" x14ac:dyDescent="0.35">
      <c r="A99" s="128"/>
      <c r="B99" s="127"/>
      <c r="C99" s="127"/>
      <c r="D99" s="127"/>
      <c r="E99" s="127"/>
      <c r="F99" s="127"/>
      <c r="G99" s="127"/>
      <c r="H99" s="127"/>
      <c r="I99" s="127"/>
    </row>
    <row r="100" spans="1:14" s="12" customFormat="1" ht="47.25" customHeight="1" x14ac:dyDescent="0.35">
      <c r="A100" s="187" t="s">
        <v>21</v>
      </c>
      <c r="B100" s="129" t="s">
        <v>344</v>
      </c>
      <c r="C100" s="129" t="s">
        <v>345</v>
      </c>
      <c r="D100" s="191"/>
      <c r="E100" s="191"/>
      <c r="F100" s="191"/>
      <c r="G100" s="191"/>
      <c r="H100" s="191"/>
      <c r="I100" s="191"/>
      <c r="K100" s="426"/>
    </row>
    <row r="101" spans="1:14" s="12" customFormat="1" x14ac:dyDescent="0.35">
      <c r="A101" s="276" t="s">
        <v>207</v>
      </c>
      <c r="B101" s="211"/>
      <c r="C101" s="211"/>
      <c r="D101" s="191"/>
      <c r="E101" s="191"/>
      <c r="F101" s="191"/>
      <c r="G101" s="191"/>
      <c r="H101" s="191"/>
      <c r="I101" s="191"/>
      <c r="K101" s="426"/>
    </row>
    <row r="102" spans="1:14" s="68" customFormat="1" x14ac:dyDescent="0.35">
      <c r="A102" s="133"/>
      <c r="B102" s="139"/>
      <c r="C102" s="139"/>
      <c r="D102" s="190"/>
      <c r="E102" s="190"/>
      <c r="F102" s="190"/>
      <c r="G102" s="190"/>
      <c r="H102" s="190"/>
      <c r="I102" s="190"/>
      <c r="K102" s="432"/>
    </row>
    <row r="103" spans="1:14" x14ac:dyDescent="0.35">
      <c r="A103" s="125" t="s">
        <v>375</v>
      </c>
      <c r="B103" s="127"/>
      <c r="C103" s="125"/>
      <c r="D103" s="125"/>
      <c r="E103" s="125"/>
      <c r="F103" s="125"/>
      <c r="G103" s="125"/>
      <c r="H103" s="127"/>
      <c r="I103" s="127"/>
    </row>
    <row r="104" spans="1:14" x14ac:dyDescent="0.35">
      <c r="A104" s="290"/>
      <c r="B104" s="127"/>
      <c r="C104" s="127"/>
      <c r="D104" s="127"/>
      <c r="E104" s="127"/>
      <c r="F104" s="127"/>
      <c r="G104" s="127"/>
      <c r="H104" s="127"/>
      <c r="I104" s="127"/>
    </row>
    <row r="105" spans="1:14" x14ac:dyDescent="0.35">
      <c r="A105" s="191" t="s">
        <v>275</v>
      </c>
      <c r="B105" s="127"/>
      <c r="C105" s="127"/>
      <c r="D105" s="127"/>
      <c r="E105" s="127"/>
      <c r="F105" s="127"/>
      <c r="G105" s="127"/>
      <c r="H105" s="127"/>
      <c r="I105" s="127"/>
    </row>
    <row r="106" spans="1:14" x14ac:dyDescent="0.35">
      <c r="A106" s="291"/>
      <c r="B106" s="127"/>
      <c r="C106" s="127"/>
      <c r="D106" s="127"/>
      <c r="E106" s="127"/>
      <c r="F106" s="127"/>
      <c r="G106" s="127"/>
      <c r="H106" s="127"/>
      <c r="I106" s="127"/>
    </row>
    <row r="107" spans="1:14" ht="56" x14ac:dyDescent="0.35">
      <c r="A107" s="129" t="s">
        <v>63</v>
      </c>
      <c r="B107" s="129" t="s">
        <v>282</v>
      </c>
      <c r="C107" s="129" t="s">
        <v>344</v>
      </c>
      <c r="D107" s="129" t="s">
        <v>345</v>
      </c>
      <c r="E107" s="125"/>
      <c r="F107" s="127"/>
      <c r="G107" s="127"/>
      <c r="H107" s="127"/>
      <c r="I107" s="127"/>
    </row>
    <row r="108" spans="1:14" x14ac:dyDescent="0.35">
      <c r="A108" s="130"/>
      <c r="B108" s="130"/>
      <c r="C108" s="130"/>
      <c r="D108" s="130"/>
      <c r="E108" s="125"/>
      <c r="F108" s="127"/>
      <c r="G108" s="127"/>
      <c r="H108" s="127"/>
      <c r="I108" s="127"/>
    </row>
    <row r="109" spans="1:14" x14ac:dyDescent="0.35">
      <c r="A109" s="130"/>
      <c r="B109" s="130"/>
      <c r="C109" s="130"/>
      <c r="D109" s="130"/>
      <c r="E109" s="125"/>
      <c r="F109" s="127"/>
      <c r="G109" s="127"/>
      <c r="H109" s="127"/>
      <c r="I109" s="127"/>
    </row>
    <row r="110" spans="1:14" x14ac:dyDescent="0.35">
      <c r="A110" s="114"/>
      <c r="B110" s="292"/>
      <c r="C110" s="292"/>
      <c r="D110" s="292"/>
      <c r="E110" s="292"/>
      <c r="F110" s="127"/>
      <c r="G110" s="127"/>
      <c r="H110" s="127"/>
      <c r="I110" s="127"/>
    </row>
    <row r="111" spans="1:14" x14ac:dyDescent="0.35">
      <c r="A111" s="127" t="s">
        <v>276</v>
      </c>
      <c r="B111" s="253"/>
      <c r="C111" s="253"/>
      <c r="D111" s="253"/>
      <c r="E111" s="253"/>
      <c r="F111" s="253"/>
      <c r="G111" s="253"/>
      <c r="H111" s="253"/>
      <c r="I111" s="253"/>
      <c r="J111" s="25"/>
      <c r="K111" s="433"/>
      <c r="L111" s="25"/>
      <c r="M111" s="25"/>
      <c r="N111" s="25"/>
    </row>
    <row r="112" spans="1:14" x14ac:dyDescent="0.35">
      <c r="A112" s="127"/>
      <c r="B112" s="127"/>
      <c r="C112" s="127"/>
      <c r="D112" s="127"/>
      <c r="E112" s="127"/>
      <c r="F112" s="127"/>
      <c r="G112" s="127"/>
      <c r="H112" s="127"/>
      <c r="I112" s="127"/>
    </row>
    <row r="113" spans="1:11" ht="98" x14ac:dyDescent="0.35">
      <c r="A113" s="129" t="s">
        <v>63</v>
      </c>
      <c r="B113" s="129" t="s">
        <v>64</v>
      </c>
      <c r="C113" s="129" t="s">
        <v>344</v>
      </c>
      <c r="D113" s="129" t="s">
        <v>345</v>
      </c>
      <c r="E113" s="127"/>
      <c r="F113" s="127"/>
      <c r="G113" s="127"/>
      <c r="H113" s="127"/>
      <c r="I113" s="127"/>
    </row>
    <row r="114" spans="1:11" x14ac:dyDescent="0.35">
      <c r="A114" s="211"/>
      <c r="B114" s="211"/>
      <c r="C114" s="211"/>
      <c r="D114" s="211"/>
      <c r="E114" s="127"/>
      <c r="F114" s="127"/>
      <c r="G114" s="127"/>
      <c r="H114" s="127"/>
      <c r="I114" s="127"/>
    </row>
    <row r="115" spans="1:11" x14ac:dyDescent="0.35">
      <c r="A115" s="211"/>
      <c r="B115" s="211"/>
      <c r="C115" s="211"/>
      <c r="D115" s="211"/>
      <c r="E115" s="127"/>
      <c r="F115" s="127"/>
      <c r="G115" s="127"/>
      <c r="H115" s="127"/>
      <c r="I115" s="127"/>
    </row>
    <row r="116" spans="1:11" x14ac:dyDescent="0.35">
      <c r="A116" s="127"/>
      <c r="B116" s="127"/>
      <c r="C116" s="127"/>
      <c r="D116" s="127"/>
      <c r="E116" s="127"/>
      <c r="F116" s="127"/>
      <c r="G116" s="127"/>
      <c r="H116" s="127"/>
      <c r="I116" s="127"/>
    </row>
    <row r="117" spans="1:11" s="12" customFormat="1" x14ac:dyDescent="0.35">
      <c r="A117" s="293" t="s">
        <v>484</v>
      </c>
      <c r="B117" s="191"/>
      <c r="C117" s="191"/>
      <c r="D117" s="191"/>
      <c r="E117" s="191"/>
      <c r="F117" s="191"/>
      <c r="G117" s="191"/>
      <c r="H117" s="191"/>
      <c r="I117" s="191"/>
      <c r="K117" s="426"/>
    </row>
    <row r="118" spans="1:11" x14ac:dyDescent="0.35">
      <c r="A118" s="127"/>
      <c r="B118" s="127"/>
      <c r="C118" s="127"/>
      <c r="D118" s="127"/>
      <c r="E118" s="127"/>
      <c r="F118" s="127"/>
      <c r="G118" s="127"/>
      <c r="H118" s="127"/>
      <c r="I118" s="127"/>
    </row>
    <row r="119" spans="1:11" ht="98" x14ac:dyDescent="0.35">
      <c r="A119" s="129" t="s">
        <v>63</v>
      </c>
      <c r="B119" s="129" t="s">
        <v>64</v>
      </c>
      <c r="C119" s="127"/>
      <c r="D119" s="127"/>
      <c r="E119" s="127"/>
      <c r="F119" s="127"/>
      <c r="G119" s="127"/>
      <c r="H119" s="127"/>
      <c r="I119" s="127"/>
    </row>
    <row r="120" spans="1:11" x14ac:dyDescent="0.35">
      <c r="A120" s="211"/>
      <c r="B120" s="211"/>
      <c r="C120" s="127"/>
      <c r="D120" s="127"/>
      <c r="E120" s="127"/>
      <c r="F120" s="127"/>
      <c r="G120" s="127"/>
      <c r="H120" s="127"/>
      <c r="I120" s="127"/>
    </row>
    <row r="121" spans="1:11" x14ac:dyDescent="0.35">
      <c r="A121" s="211"/>
      <c r="B121" s="211"/>
      <c r="C121" s="127"/>
      <c r="D121" s="127"/>
      <c r="E121" s="127"/>
      <c r="F121" s="127"/>
      <c r="G121" s="127"/>
      <c r="H121" s="127"/>
      <c r="I121" s="127"/>
    </row>
    <row r="122" spans="1:11" x14ac:dyDescent="0.35">
      <c r="A122" s="294"/>
      <c r="B122" s="124"/>
      <c r="C122" s="127"/>
      <c r="D122" s="127"/>
      <c r="E122" s="127"/>
      <c r="F122" s="127"/>
      <c r="G122" s="127"/>
      <c r="H122" s="127"/>
      <c r="I122" s="127"/>
    </row>
    <row r="123" spans="1:11" x14ac:dyDescent="0.35">
      <c r="A123" s="125" t="s">
        <v>376</v>
      </c>
      <c r="B123" s="127"/>
      <c r="C123" s="127"/>
      <c r="D123" s="127"/>
      <c r="E123" s="127"/>
      <c r="F123" s="127"/>
      <c r="G123" s="127"/>
      <c r="H123" s="127"/>
      <c r="I123" s="127"/>
    </row>
    <row r="124" spans="1:11" x14ac:dyDescent="0.35">
      <c r="A124" s="140"/>
      <c r="B124" s="127"/>
      <c r="C124" s="127"/>
      <c r="D124" s="127"/>
      <c r="E124" s="127"/>
      <c r="F124" s="127"/>
      <c r="G124" s="127"/>
      <c r="H124" s="127"/>
      <c r="I124" s="127"/>
    </row>
    <row r="125" spans="1:11" x14ac:dyDescent="0.35">
      <c r="A125" s="488" t="s">
        <v>356</v>
      </c>
      <c r="B125" s="490"/>
      <c r="C125" s="127"/>
      <c r="D125" s="127"/>
      <c r="E125" s="127"/>
      <c r="F125" s="127"/>
      <c r="G125" s="127"/>
      <c r="H125" s="127"/>
      <c r="I125" s="127"/>
    </row>
    <row r="126" spans="1:11" x14ac:dyDescent="0.35">
      <c r="A126" s="127"/>
      <c r="B126" s="127"/>
      <c r="C126" s="127"/>
      <c r="D126" s="127"/>
      <c r="E126" s="127"/>
      <c r="F126" s="127"/>
      <c r="G126" s="127"/>
      <c r="H126" s="127"/>
      <c r="I126" s="127"/>
    </row>
    <row r="127" spans="1:11" x14ac:dyDescent="0.35">
      <c r="A127" s="127"/>
      <c r="B127" s="127"/>
      <c r="C127" s="127"/>
      <c r="D127" s="127"/>
      <c r="E127" s="127"/>
      <c r="F127" s="127"/>
      <c r="G127" s="127"/>
      <c r="H127" s="127"/>
      <c r="I127" s="127"/>
    </row>
  </sheetData>
  <mergeCells count="13">
    <mergeCell ref="A125:B125"/>
    <mergeCell ref="A20:A21"/>
    <mergeCell ref="F5:I5"/>
    <mergeCell ref="F42:I42"/>
    <mergeCell ref="A42:A43"/>
    <mergeCell ref="B20:D20"/>
    <mergeCell ref="B42:E42"/>
    <mergeCell ref="E20:G20"/>
    <mergeCell ref="A5:A6"/>
    <mergeCell ref="B5:E5"/>
    <mergeCell ref="D90:E90"/>
    <mergeCell ref="B90:C90"/>
    <mergeCell ref="A90:A91"/>
  </mergeCells>
  <pageMargins left="0.25" right="0.25" top="0.75" bottom="0.75" header="0.3" footer="0.3"/>
  <pageSetup paperSize="9"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13"/>
  <sheetViews>
    <sheetView showGridLines="0" zoomScaleNormal="100" workbookViewId="0">
      <selection activeCell="I17" sqref="I17"/>
    </sheetView>
  </sheetViews>
  <sheetFormatPr baseColWidth="10" defaultColWidth="11.453125" defaultRowHeight="14" x14ac:dyDescent="0.35"/>
  <cols>
    <col min="1" max="1" width="22.453125" style="2" customWidth="1"/>
    <col min="2" max="2" width="15.1796875" style="2" customWidth="1"/>
    <col min="3" max="3" width="13.81640625" style="2" customWidth="1"/>
    <col min="4" max="4" width="14.54296875" style="2" customWidth="1"/>
    <col min="5" max="5" width="13.54296875" style="2" customWidth="1"/>
    <col min="6" max="16384" width="11.453125" style="2"/>
  </cols>
  <sheetData>
    <row r="1" spans="1:9" ht="15" x14ac:dyDescent="0.25">
      <c r="A1" s="1" t="s">
        <v>289</v>
      </c>
      <c r="B1" s="1"/>
      <c r="C1" s="1"/>
      <c r="E1" s="1"/>
      <c r="I1" s="1" t="s">
        <v>828</v>
      </c>
    </row>
    <row r="2" spans="1:9" ht="15" x14ac:dyDescent="0.25">
      <c r="A2" s="22"/>
    </row>
    <row r="3" spans="1:9" x14ac:dyDescent="0.35">
      <c r="A3" s="74" t="s">
        <v>134</v>
      </c>
      <c r="B3" s="7"/>
      <c r="C3" s="7"/>
      <c r="D3" s="7"/>
      <c r="E3" s="7"/>
    </row>
    <row r="4" spans="1:9" s="12" customFormat="1" ht="14.25" x14ac:dyDescent="0.25">
      <c r="A4" s="46"/>
      <c r="B4" s="54"/>
    </row>
    <row r="5" spans="1:9" ht="32.25" customHeight="1" x14ac:dyDescent="0.35">
      <c r="A5" s="516" t="s">
        <v>21</v>
      </c>
      <c r="B5" s="553" t="s">
        <v>377</v>
      </c>
      <c r="C5" s="554"/>
      <c r="D5" s="516" t="s">
        <v>378</v>
      </c>
      <c r="E5" s="516"/>
    </row>
    <row r="6" spans="1:9" ht="28" x14ac:dyDescent="0.35">
      <c r="A6" s="516"/>
      <c r="B6" s="84" t="s">
        <v>125</v>
      </c>
      <c r="C6" s="84" t="s">
        <v>126</v>
      </c>
      <c r="D6" s="84" t="s">
        <v>125</v>
      </c>
      <c r="E6" s="84" t="s">
        <v>126</v>
      </c>
    </row>
    <row r="7" spans="1:9" ht="14.5" x14ac:dyDescent="0.35">
      <c r="A7" s="61" t="s">
        <v>147</v>
      </c>
      <c r="B7" s="11"/>
      <c r="C7" s="11"/>
      <c r="D7" s="11"/>
      <c r="E7" s="11"/>
    </row>
    <row r="8" spans="1:9" ht="15" thickBot="1" x14ac:dyDescent="0.3">
      <c r="A8" s="62" t="s">
        <v>148</v>
      </c>
      <c r="B8" s="24"/>
      <c r="C8" s="24"/>
      <c r="D8" s="24"/>
      <c r="E8" s="24"/>
    </row>
    <row r="9" spans="1:9" ht="15" thickTop="1" x14ac:dyDescent="0.25">
      <c r="A9" s="87" t="s">
        <v>12</v>
      </c>
      <c r="B9" s="85"/>
      <c r="C9" s="85"/>
      <c r="D9" s="85"/>
      <c r="E9" s="85"/>
    </row>
    <row r="11" spans="1:9" x14ac:dyDescent="0.35">
      <c r="A11" s="74" t="s">
        <v>346</v>
      </c>
    </row>
    <row r="12" spans="1:9" ht="14.25" x14ac:dyDescent="0.25">
      <c r="A12" s="47"/>
    </row>
    <row r="13" spans="1:9" ht="14.5" x14ac:dyDescent="0.35">
      <c r="A13" s="514" t="s">
        <v>356</v>
      </c>
      <c r="B13" s="515"/>
    </row>
  </sheetData>
  <mergeCells count="4">
    <mergeCell ref="A13:B13"/>
    <mergeCell ref="A5:A6"/>
    <mergeCell ref="B5:C5"/>
    <mergeCell ref="D5:E5"/>
  </mergeCells>
  <pageMargins left="0.25" right="0.25" top="0.75" bottom="0.75" header="0.3" footer="0.3"/>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91"/>
  <sheetViews>
    <sheetView showGridLines="0" topLeftCell="A52" zoomScale="90" zoomScaleNormal="90" workbookViewId="0">
      <selection activeCell="A56" sqref="A56:L72"/>
    </sheetView>
  </sheetViews>
  <sheetFormatPr baseColWidth="10" defaultColWidth="11.453125" defaultRowHeight="14" x14ac:dyDescent="0.35"/>
  <cols>
    <col min="1" max="1" width="33.26953125" style="121" customWidth="1"/>
    <col min="2" max="2" width="17.81640625" style="121" customWidth="1"/>
    <col min="3" max="3" width="16.81640625" style="121" customWidth="1"/>
    <col min="4" max="4" width="14.54296875" style="121" customWidth="1"/>
    <col min="5" max="5" width="13.54296875" style="121" customWidth="1"/>
    <col min="6" max="6" width="16.81640625" style="121" customWidth="1"/>
    <col min="7" max="7" width="14" style="121" customWidth="1"/>
    <col min="8" max="8" width="14.453125" style="121" customWidth="1"/>
    <col min="9" max="9" width="11.453125" style="121"/>
    <col min="10" max="16384" width="11.453125" style="2"/>
  </cols>
  <sheetData>
    <row r="1" spans="1:12" ht="16.5" x14ac:dyDescent="0.25">
      <c r="A1" s="117" t="s">
        <v>304</v>
      </c>
      <c r="B1" s="117"/>
      <c r="C1" s="117"/>
      <c r="D1" s="117"/>
      <c r="E1" s="117"/>
      <c r="F1" s="117"/>
    </row>
    <row r="2" spans="1:12" ht="16.5" x14ac:dyDescent="0.25">
      <c r="A2" s="251"/>
    </row>
    <row r="3" spans="1:12" ht="16.5" x14ac:dyDescent="0.25">
      <c r="A3" s="125" t="s">
        <v>866</v>
      </c>
      <c r="B3" s="125"/>
      <c r="C3" s="125"/>
      <c r="D3" s="125"/>
      <c r="E3" s="125"/>
      <c r="F3" s="125"/>
      <c r="G3" s="127"/>
      <c r="H3" s="127"/>
      <c r="I3" s="127"/>
      <c r="J3" s="160"/>
      <c r="K3" s="160"/>
      <c r="L3" s="160"/>
    </row>
    <row r="4" spans="1:12" ht="16.5" x14ac:dyDescent="0.25">
      <c r="A4" s="128"/>
      <c r="B4" s="127"/>
      <c r="C4" s="127"/>
      <c r="D4" s="127"/>
      <c r="E4" s="127"/>
      <c r="F4" s="127"/>
      <c r="G4" s="127"/>
      <c r="H4" s="127"/>
      <c r="I4" s="127"/>
      <c r="J4" s="160"/>
      <c r="K4" s="160"/>
      <c r="L4" s="160"/>
    </row>
    <row r="5" spans="1:12" ht="15.75" customHeight="1" x14ac:dyDescent="0.35">
      <c r="A5" s="495" t="s">
        <v>21</v>
      </c>
      <c r="B5" s="542" t="s">
        <v>344</v>
      </c>
      <c r="C5" s="543"/>
      <c r="D5" s="543"/>
      <c r="E5" s="544"/>
      <c r="F5" s="542" t="s">
        <v>345</v>
      </c>
      <c r="G5" s="543"/>
      <c r="H5" s="543"/>
      <c r="I5" s="544"/>
      <c r="J5" s="160"/>
      <c r="K5" s="160"/>
      <c r="L5" s="160"/>
    </row>
    <row r="6" spans="1:12" ht="28" x14ac:dyDescent="0.35">
      <c r="A6" s="496"/>
      <c r="B6" s="129" t="s">
        <v>46</v>
      </c>
      <c r="C6" s="129" t="s">
        <v>65</v>
      </c>
      <c r="D6" s="129" t="s">
        <v>66</v>
      </c>
      <c r="E6" s="129" t="s">
        <v>67</v>
      </c>
      <c r="F6" s="129" t="s">
        <v>46</v>
      </c>
      <c r="G6" s="129" t="s">
        <v>65</v>
      </c>
      <c r="H6" s="129" t="s">
        <v>66</v>
      </c>
      <c r="I6" s="129" t="s">
        <v>67</v>
      </c>
      <c r="J6" s="160"/>
      <c r="K6" s="160"/>
      <c r="L6" s="160"/>
    </row>
    <row r="7" spans="1:12" s="12" customFormat="1" ht="16.5" x14ac:dyDescent="0.25">
      <c r="A7" s="304" t="s">
        <v>193</v>
      </c>
      <c r="B7" s="391">
        <v>192716</v>
      </c>
      <c r="C7" s="356">
        <v>0</v>
      </c>
      <c r="D7" s="356">
        <v>0</v>
      </c>
      <c r="E7" s="356">
        <f>+B7-C7-D7</f>
        <v>192716</v>
      </c>
      <c r="F7" s="370">
        <v>140683</v>
      </c>
      <c r="G7" s="356">
        <v>9130</v>
      </c>
      <c r="H7" s="356"/>
      <c r="I7" s="356">
        <f>+F7-G7</f>
        <v>131553</v>
      </c>
      <c r="J7" s="160"/>
      <c r="K7" s="254"/>
      <c r="L7" s="254"/>
    </row>
    <row r="8" spans="1:12" s="12" customFormat="1" ht="21" customHeight="1" thickBot="1" x14ac:dyDescent="0.4">
      <c r="A8" s="304" t="s">
        <v>194</v>
      </c>
      <c r="B8" s="391">
        <v>1404386</v>
      </c>
      <c r="C8" s="356">
        <v>896100</v>
      </c>
      <c r="D8" s="356"/>
      <c r="E8" s="356">
        <f>+B8-C8-D8</f>
        <v>508286</v>
      </c>
      <c r="F8" s="356">
        <v>1647749</v>
      </c>
      <c r="G8" s="356">
        <v>855992</v>
      </c>
      <c r="H8" s="356"/>
      <c r="I8" s="356">
        <f>+F8-G8</f>
        <v>791757</v>
      </c>
      <c r="J8" s="160"/>
      <c r="K8" s="254"/>
      <c r="L8" s="254"/>
    </row>
    <row r="9" spans="1:12" s="74" customFormat="1" ht="17.25" thickTop="1" x14ac:dyDescent="0.25">
      <c r="A9" s="296" t="s">
        <v>12</v>
      </c>
      <c r="B9" s="409">
        <f t="shared" ref="B9:G9" si="0">SUM(B7:B8)</f>
        <v>1597102</v>
      </c>
      <c r="C9" s="409">
        <f t="shared" si="0"/>
        <v>896100</v>
      </c>
      <c r="D9" s="409">
        <f t="shared" si="0"/>
        <v>0</v>
      </c>
      <c r="E9" s="409">
        <f t="shared" si="0"/>
        <v>701002</v>
      </c>
      <c r="F9" s="409">
        <f t="shared" si="0"/>
        <v>1788432</v>
      </c>
      <c r="G9" s="409">
        <f t="shared" si="0"/>
        <v>865122</v>
      </c>
      <c r="H9" s="409"/>
      <c r="I9" s="409">
        <f>SUM(I7:I8)</f>
        <v>923310</v>
      </c>
      <c r="J9" s="115"/>
      <c r="K9" s="115"/>
      <c r="L9" s="115"/>
    </row>
    <row r="10" spans="1:12" ht="16.5" x14ac:dyDescent="0.25">
      <c r="A10" s="128"/>
      <c r="B10" s="127"/>
      <c r="C10" s="127"/>
      <c r="D10" s="127"/>
      <c r="E10" s="127"/>
      <c r="F10" s="127"/>
      <c r="G10" s="127"/>
      <c r="H10" s="127"/>
      <c r="I10" s="127"/>
      <c r="J10" s="160"/>
      <c r="K10" s="160"/>
      <c r="L10" s="160"/>
    </row>
    <row r="11" spans="1:12" x14ac:dyDescent="0.35">
      <c r="A11" s="125" t="s">
        <v>128</v>
      </c>
      <c r="B11" s="125"/>
      <c r="C11" s="125"/>
      <c r="D11" s="125"/>
      <c r="E11" s="125"/>
      <c r="F11" s="125"/>
      <c r="G11" s="127"/>
      <c r="H11" s="127"/>
      <c r="I11" s="127"/>
      <c r="J11" s="160"/>
      <c r="K11" s="160"/>
      <c r="L11" s="160"/>
    </row>
    <row r="12" spans="1:12" ht="16.5" x14ac:dyDescent="0.25">
      <c r="A12" s="127"/>
      <c r="B12" s="127"/>
      <c r="C12" s="127"/>
      <c r="D12" s="127"/>
      <c r="E12" s="127"/>
      <c r="F12" s="127"/>
      <c r="G12" s="127"/>
      <c r="H12" s="127"/>
      <c r="I12" s="127"/>
      <c r="J12" s="160"/>
      <c r="K12" s="160"/>
      <c r="L12" s="160"/>
    </row>
    <row r="13" spans="1:12" x14ac:dyDescent="0.35">
      <c r="A13" s="127" t="s">
        <v>114</v>
      </c>
      <c r="B13" s="127"/>
      <c r="C13" s="127"/>
      <c r="D13" s="127"/>
      <c r="E13" s="127"/>
      <c r="F13" s="127"/>
      <c r="G13" s="127"/>
      <c r="H13" s="127"/>
      <c r="I13" s="127"/>
      <c r="J13" s="160"/>
      <c r="K13" s="160"/>
      <c r="L13" s="160"/>
    </row>
    <row r="14" spans="1:12" ht="16.5" x14ac:dyDescent="0.25">
      <c r="A14" s="127"/>
      <c r="B14" s="127"/>
      <c r="C14" s="127"/>
      <c r="D14" s="127"/>
      <c r="E14" s="127"/>
      <c r="F14" s="127"/>
      <c r="G14" s="127"/>
      <c r="H14" s="127"/>
      <c r="I14" s="127"/>
      <c r="J14" s="160"/>
      <c r="K14" s="160"/>
      <c r="L14" s="160"/>
    </row>
    <row r="15" spans="1:12" ht="15.75" customHeight="1" x14ac:dyDescent="0.35">
      <c r="A15" s="552" t="s">
        <v>156</v>
      </c>
      <c r="B15" s="552" t="s">
        <v>379</v>
      </c>
      <c r="C15" s="542" t="s">
        <v>344</v>
      </c>
      <c r="D15" s="544"/>
      <c r="E15" s="542" t="s">
        <v>345</v>
      </c>
      <c r="F15" s="544"/>
      <c r="G15" s="127"/>
      <c r="H15" s="127"/>
      <c r="I15" s="127"/>
      <c r="J15" s="160"/>
      <c r="K15" s="160"/>
      <c r="L15" s="160"/>
    </row>
    <row r="16" spans="1:12" ht="42" x14ac:dyDescent="0.35">
      <c r="A16" s="552"/>
      <c r="B16" s="552"/>
      <c r="C16" s="129" t="s">
        <v>67</v>
      </c>
      <c r="D16" s="129" t="s">
        <v>68</v>
      </c>
      <c r="E16" s="129" t="s">
        <v>67</v>
      </c>
      <c r="F16" s="129" t="s">
        <v>68</v>
      </c>
      <c r="G16" s="127"/>
      <c r="H16" s="127"/>
      <c r="I16" s="127"/>
      <c r="J16" s="160"/>
      <c r="K16" s="160"/>
      <c r="L16" s="160"/>
    </row>
    <row r="17" spans="1:12" s="12" customFormat="1" ht="16.5" x14ac:dyDescent="0.25">
      <c r="A17" s="269"/>
      <c r="B17" s="269"/>
      <c r="C17" s="269"/>
      <c r="D17" s="269"/>
      <c r="E17" s="269"/>
      <c r="F17" s="269"/>
      <c r="G17" s="191"/>
      <c r="H17" s="191"/>
      <c r="I17" s="191"/>
      <c r="J17" s="254"/>
      <c r="K17" s="254"/>
      <c r="L17" s="254"/>
    </row>
    <row r="18" spans="1:12" ht="17.25" thickBot="1" x14ac:dyDescent="0.3">
      <c r="A18" s="145"/>
      <c r="B18" s="145"/>
      <c r="C18" s="145"/>
      <c r="D18" s="145"/>
      <c r="E18" s="145"/>
      <c r="F18" s="145"/>
      <c r="G18" s="127"/>
      <c r="H18" s="127"/>
      <c r="I18" s="127"/>
      <c r="J18" s="160"/>
      <c r="K18" s="160"/>
      <c r="L18" s="160"/>
    </row>
    <row r="19" spans="1:12" ht="17.25" thickTop="1" x14ac:dyDescent="0.25">
      <c r="A19" s="561" t="s">
        <v>12</v>
      </c>
      <c r="B19" s="562"/>
      <c r="C19" s="188"/>
      <c r="D19" s="188"/>
      <c r="E19" s="188"/>
      <c r="F19" s="188"/>
      <c r="G19" s="127"/>
      <c r="H19" s="127"/>
      <c r="I19" s="127"/>
      <c r="J19" s="160"/>
      <c r="K19" s="160"/>
      <c r="L19" s="160"/>
    </row>
    <row r="20" spans="1:12" ht="16.5" x14ac:dyDescent="0.25">
      <c r="A20" s="297"/>
      <c r="B20" s="297"/>
      <c r="C20" s="297"/>
      <c r="D20" s="297"/>
      <c r="E20" s="297"/>
      <c r="F20" s="298"/>
      <c r="G20" s="298"/>
      <c r="H20" s="297"/>
      <c r="I20" s="297"/>
      <c r="J20" s="299"/>
      <c r="K20" s="160"/>
      <c r="L20" s="160"/>
    </row>
    <row r="21" spans="1:12" x14ac:dyDescent="0.35">
      <c r="A21" s="127" t="s">
        <v>485</v>
      </c>
      <c r="B21" s="127"/>
      <c r="C21" s="127"/>
      <c r="D21" s="127"/>
      <c r="E21" s="127"/>
      <c r="F21" s="127"/>
      <c r="G21" s="127"/>
      <c r="H21" s="127"/>
      <c r="I21" s="127"/>
      <c r="J21" s="160"/>
      <c r="K21" s="160"/>
      <c r="L21" s="160"/>
    </row>
    <row r="22" spans="1:12" ht="16.5" x14ac:dyDescent="0.25">
      <c r="A22" s="127"/>
      <c r="B22" s="127"/>
      <c r="C22" s="127"/>
      <c r="D22" s="127"/>
      <c r="E22" s="127"/>
      <c r="F22" s="127"/>
      <c r="G22" s="127"/>
      <c r="H22" s="127"/>
      <c r="I22" s="127"/>
      <c r="J22" s="160"/>
      <c r="K22" s="160"/>
      <c r="L22" s="160"/>
    </row>
    <row r="23" spans="1:12" ht="15.75" customHeight="1" x14ac:dyDescent="0.35">
      <c r="A23" s="552" t="s">
        <v>156</v>
      </c>
      <c r="B23" s="552" t="s">
        <v>379</v>
      </c>
      <c r="C23" s="552" t="s">
        <v>115</v>
      </c>
      <c r="D23" s="542" t="s">
        <v>344</v>
      </c>
      <c r="E23" s="544"/>
      <c r="F23" s="542" t="s">
        <v>345</v>
      </c>
      <c r="G23" s="544"/>
      <c r="H23" s="127"/>
      <c r="I23" s="127"/>
      <c r="J23" s="160"/>
      <c r="K23" s="160"/>
      <c r="L23" s="160"/>
    </row>
    <row r="24" spans="1:12" ht="28" x14ac:dyDescent="0.35">
      <c r="A24" s="552"/>
      <c r="B24" s="552"/>
      <c r="C24" s="552"/>
      <c r="D24" s="129" t="s">
        <v>67</v>
      </c>
      <c r="E24" s="129" t="s">
        <v>69</v>
      </c>
      <c r="F24" s="129" t="s">
        <v>67</v>
      </c>
      <c r="G24" s="129" t="s">
        <v>69</v>
      </c>
      <c r="H24" s="127"/>
      <c r="I24" s="127"/>
      <c r="J24" s="160"/>
      <c r="K24" s="160"/>
      <c r="L24" s="160"/>
    </row>
    <row r="25" spans="1:12" s="12" customFormat="1" ht="31.5" customHeight="1" thickBot="1" x14ac:dyDescent="0.4">
      <c r="A25" s="262">
        <v>15102</v>
      </c>
      <c r="B25" s="262" t="s">
        <v>194</v>
      </c>
      <c r="C25" s="262" t="s">
        <v>601</v>
      </c>
      <c r="D25" s="357"/>
      <c r="E25" s="368"/>
      <c r="F25" s="357">
        <v>485447</v>
      </c>
      <c r="G25" s="368">
        <v>5</v>
      </c>
      <c r="H25" s="191"/>
      <c r="I25" s="191"/>
      <c r="J25" s="254"/>
      <c r="K25" s="254"/>
      <c r="L25" s="254"/>
    </row>
    <row r="26" spans="1:12" s="115" customFormat="1" ht="17.25" thickTop="1" x14ac:dyDescent="0.25">
      <c r="A26" s="558" t="s">
        <v>12</v>
      </c>
      <c r="B26" s="559"/>
      <c r="C26" s="560"/>
      <c r="D26" s="362"/>
      <c r="E26" s="362"/>
      <c r="F26" s="358">
        <f>SUM(F25:F25)</f>
        <v>485447</v>
      </c>
      <c r="G26" s="362">
        <f>SUM(G25:G25)</f>
        <v>5</v>
      </c>
      <c r="H26" s="125"/>
      <c r="I26" s="125"/>
    </row>
    <row r="27" spans="1:12" ht="16.5" x14ac:dyDescent="0.25">
      <c r="A27" s="127"/>
      <c r="B27" s="127"/>
      <c r="C27" s="127"/>
      <c r="D27" s="127"/>
      <c r="E27" s="127"/>
      <c r="F27" s="127"/>
      <c r="G27" s="127"/>
      <c r="H27" s="127"/>
      <c r="I27" s="127"/>
      <c r="J27" s="160"/>
      <c r="K27" s="160"/>
      <c r="L27" s="160"/>
    </row>
    <row r="28" spans="1:12" x14ac:dyDescent="0.35">
      <c r="A28" s="127" t="s">
        <v>380</v>
      </c>
      <c r="B28" s="125"/>
      <c r="C28" s="253"/>
      <c r="D28" s="125"/>
      <c r="E28" s="125"/>
      <c r="F28" s="125"/>
      <c r="G28" s="125"/>
      <c r="H28" s="127"/>
      <c r="I28" s="127"/>
      <c r="J28" s="160"/>
      <c r="K28" s="160"/>
      <c r="L28" s="160"/>
    </row>
    <row r="29" spans="1:12" ht="16.5" x14ac:dyDescent="0.25">
      <c r="A29" s="128"/>
      <c r="B29" s="127"/>
      <c r="C29" s="127"/>
      <c r="D29" s="127"/>
      <c r="E29" s="127"/>
      <c r="F29" s="127"/>
      <c r="G29" s="127"/>
      <c r="H29" s="127"/>
      <c r="I29" s="127"/>
      <c r="J29" s="160"/>
      <c r="K29" s="160"/>
      <c r="L29" s="160"/>
    </row>
    <row r="30" spans="1:12" ht="15.75" customHeight="1" x14ac:dyDescent="0.35">
      <c r="A30" s="552" t="s">
        <v>21</v>
      </c>
      <c r="B30" s="542" t="s">
        <v>344</v>
      </c>
      <c r="C30" s="544"/>
      <c r="D30" s="542" t="s">
        <v>345</v>
      </c>
      <c r="E30" s="544"/>
      <c r="F30" s="127"/>
      <c r="G30" s="127"/>
      <c r="H30" s="127"/>
      <c r="I30" s="127"/>
      <c r="J30" s="160"/>
      <c r="K30" s="160"/>
      <c r="L30" s="160"/>
    </row>
    <row r="31" spans="1:12" x14ac:dyDescent="0.35">
      <c r="A31" s="552"/>
      <c r="B31" s="129" t="s">
        <v>70</v>
      </c>
      <c r="C31" s="129" t="s">
        <v>67</v>
      </c>
      <c r="D31" s="129" t="s">
        <v>70</v>
      </c>
      <c r="E31" s="129" t="s">
        <v>67</v>
      </c>
      <c r="F31" s="127"/>
      <c r="G31" s="127"/>
      <c r="H31" s="127"/>
      <c r="I31" s="127"/>
      <c r="J31" s="160"/>
      <c r="K31" s="160"/>
      <c r="L31" s="160"/>
    </row>
    <row r="32" spans="1:12" s="12" customFormat="1" ht="16.5" x14ac:dyDescent="0.25">
      <c r="A32" s="269"/>
      <c r="B32" s="269"/>
      <c r="C32" s="269"/>
      <c r="D32" s="269"/>
      <c r="E32" s="269"/>
      <c r="F32" s="127"/>
      <c r="G32" s="191"/>
      <c r="H32" s="191"/>
      <c r="I32" s="191"/>
      <c r="J32" s="254"/>
      <c r="K32" s="254"/>
      <c r="L32" s="254"/>
    </row>
    <row r="33" spans="1:14" ht="17.25" thickBot="1" x14ac:dyDescent="0.3">
      <c r="A33" s="145"/>
      <c r="B33" s="145"/>
      <c r="C33" s="145"/>
      <c r="D33" s="145"/>
      <c r="E33" s="145"/>
      <c r="F33" s="127"/>
      <c r="G33" s="127"/>
      <c r="H33" s="127"/>
      <c r="I33" s="127"/>
      <c r="J33" s="160"/>
      <c r="K33" s="160"/>
      <c r="L33" s="160"/>
    </row>
    <row r="34" spans="1:14" ht="17.25" thickTop="1" x14ac:dyDescent="0.25">
      <c r="A34" s="264" t="s">
        <v>12</v>
      </c>
      <c r="B34" s="188"/>
      <c r="C34" s="188"/>
      <c r="D34" s="188"/>
      <c r="E34" s="188"/>
      <c r="F34" s="127"/>
      <c r="G34" s="127"/>
      <c r="H34" s="127"/>
      <c r="I34" s="127"/>
      <c r="J34" s="160"/>
      <c r="K34" s="160"/>
      <c r="L34" s="160"/>
    </row>
    <row r="35" spans="1:14" ht="16.5" x14ac:dyDescent="0.25">
      <c r="A35" s="128"/>
      <c r="B35" s="127"/>
      <c r="C35" s="127"/>
      <c r="D35" s="127"/>
      <c r="E35" s="127"/>
      <c r="F35" s="127"/>
      <c r="G35" s="127"/>
      <c r="H35" s="127"/>
      <c r="I35" s="127"/>
      <c r="J35" s="160"/>
      <c r="K35" s="160"/>
      <c r="L35" s="160"/>
    </row>
    <row r="36" spans="1:14" x14ac:dyDescent="0.35">
      <c r="A36" s="125" t="s">
        <v>381</v>
      </c>
      <c r="B36" s="127"/>
      <c r="C36" s="125"/>
      <c r="D36" s="125"/>
      <c r="E36" s="125"/>
      <c r="F36" s="125"/>
      <c r="G36" s="125"/>
      <c r="H36" s="127"/>
      <c r="I36" s="127"/>
      <c r="J36" s="160"/>
      <c r="K36" s="160"/>
      <c r="L36" s="160"/>
    </row>
    <row r="37" spans="1:14" ht="16.5" x14ac:dyDescent="0.25">
      <c r="A37" s="128"/>
      <c r="B37" s="127"/>
      <c r="C37" s="127"/>
      <c r="D37" s="127"/>
      <c r="E37" s="127"/>
      <c r="F37" s="127"/>
      <c r="G37" s="127"/>
      <c r="H37" s="127"/>
      <c r="I37" s="127"/>
      <c r="J37" s="160"/>
      <c r="K37" s="160"/>
      <c r="L37" s="160"/>
    </row>
    <row r="38" spans="1:14" s="12" customFormat="1" x14ac:dyDescent="0.35">
      <c r="A38" s="552" t="s">
        <v>21</v>
      </c>
      <c r="B38" s="555" t="s">
        <v>344</v>
      </c>
      <c r="C38" s="555"/>
      <c r="D38" s="555"/>
      <c r="E38" s="555"/>
      <c r="F38" s="555"/>
      <c r="G38" s="555"/>
      <c r="H38" s="555"/>
      <c r="I38" s="555"/>
      <c r="J38" s="555"/>
      <c r="K38" s="555"/>
      <c r="L38" s="555"/>
      <c r="M38" s="2"/>
      <c r="N38" s="2"/>
    </row>
    <row r="39" spans="1:14" s="12" customFormat="1" x14ac:dyDescent="0.35">
      <c r="A39" s="552"/>
      <c r="B39" s="548" t="s">
        <v>247</v>
      </c>
      <c r="C39" s="548"/>
      <c r="D39" s="548"/>
      <c r="E39" s="548"/>
      <c r="F39" s="548"/>
      <c r="G39" s="555" t="s">
        <v>244</v>
      </c>
      <c r="H39" s="555"/>
      <c r="I39" s="555"/>
      <c r="J39" s="555"/>
      <c r="K39" s="555"/>
      <c r="L39" s="556" t="s">
        <v>3</v>
      </c>
      <c r="M39" s="2"/>
      <c r="N39" s="2"/>
    </row>
    <row r="40" spans="1:14" ht="42" x14ac:dyDescent="0.35">
      <c r="A40" s="552"/>
      <c r="B40" s="129" t="s">
        <v>193</v>
      </c>
      <c r="C40" s="129" t="s">
        <v>194</v>
      </c>
      <c r="D40" s="129" t="s">
        <v>195</v>
      </c>
      <c r="E40" s="129" t="s">
        <v>196</v>
      </c>
      <c r="F40" s="129" t="s">
        <v>486</v>
      </c>
      <c r="G40" s="129" t="s">
        <v>193</v>
      </c>
      <c r="H40" s="129" t="s">
        <v>194</v>
      </c>
      <c r="I40" s="129" t="s">
        <v>195</v>
      </c>
      <c r="J40" s="189" t="s">
        <v>196</v>
      </c>
      <c r="K40" s="189" t="s">
        <v>486</v>
      </c>
      <c r="L40" s="556"/>
    </row>
    <row r="41" spans="1:14" ht="16.5" x14ac:dyDescent="0.25">
      <c r="A41" s="288" t="s">
        <v>369</v>
      </c>
      <c r="B41" s="384"/>
      <c r="C41" s="384"/>
      <c r="D41" s="384"/>
      <c r="E41" s="384"/>
      <c r="F41" s="384"/>
      <c r="G41" s="389">
        <v>140683</v>
      </c>
      <c r="H41" s="389">
        <v>1647749</v>
      </c>
      <c r="I41" s="384"/>
      <c r="J41" s="401"/>
      <c r="K41" s="401"/>
      <c r="L41" s="389">
        <f>SUM(G41:K41)</f>
        <v>1788432</v>
      </c>
    </row>
    <row r="42" spans="1:14" ht="16.5" x14ac:dyDescent="0.25">
      <c r="A42" s="281" t="s">
        <v>71</v>
      </c>
      <c r="B42" s="384"/>
      <c r="C42" s="384"/>
      <c r="D42" s="384"/>
      <c r="E42" s="384"/>
      <c r="F42" s="384"/>
      <c r="G42" s="389">
        <v>232030</v>
      </c>
      <c r="H42" s="389">
        <v>27127</v>
      </c>
      <c r="I42" s="384"/>
      <c r="J42" s="401"/>
      <c r="K42" s="401"/>
      <c r="L42" s="389">
        <f t="shared" ref="L42:L44" si="1">SUM(G42:K42)</f>
        <v>259157</v>
      </c>
    </row>
    <row r="43" spans="1:14" s="12" customFormat="1" ht="16.5" x14ac:dyDescent="0.25">
      <c r="A43" s="284" t="s">
        <v>250</v>
      </c>
      <c r="B43" s="367"/>
      <c r="C43" s="367"/>
      <c r="D43" s="367"/>
      <c r="E43" s="367"/>
      <c r="F43" s="367"/>
      <c r="G43" s="356">
        <v>-188</v>
      </c>
      <c r="H43" s="356"/>
      <c r="I43" s="367"/>
      <c r="J43" s="402"/>
      <c r="K43" s="402"/>
      <c r="L43" s="389">
        <f t="shared" si="1"/>
        <v>-188</v>
      </c>
    </row>
    <row r="44" spans="1:14" s="12" customFormat="1" ht="17.25" thickBot="1" x14ac:dyDescent="0.3">
      <c r="A44" s="286" t="s">
        <v>54</v>
      </c>
      <c r="B44" s="394"/>
      <c r="C44" s="394"/>
      <c r="D44" s="394"/>
      <c r="E44" s="394"/>
      <c r="F44" s="394"/>
      <c r="G44" s="383">
        <v>-179809</v>
      </c>
      <c r="H44" s="383">
        <v>-270490</v>
      </c>
      <c r="I44" s="394"/>
      <c r="J44" s="403"/>
      <c r="K44" s="403"/>
      <c r="L44" s="383">
        <f t="shared" si="1"/>
        <v>-450299</v>
      </c>
    </row>
    <row r="45" spans="1:14" ht="17.25" thickTop="1" x14ac:dyDescent="0.25">
      <c r="A45" s="300" t="s">
        <v>370</v>
      </c>
      <c r="B45" s="371"/>
      <c r="C45" s="371"/>
      <c r="D45" s="371"/>
      <c r="E45" s="371"/>
      <c r="F45" s="371"/>
      <c r="G45" s="369">
        <f>SUM(G41:G44)</f>
        <v>192716</v>
      </c>
      <c r="H45" s="369">
        <f>SUM(H41:H44)</f>
        <v>1404386</v>
      </c>
      <c r="I45" s="369">
        <f t="shared" ref="I45:L45" si="2">SUM(I41:I44)</f>
        <v>0</v>
      </c>
      <c r="J45" s="404">
        <f t="shared" si="2"/>
        <v>0</v>
      </c>
      <c r="K45" s="404">
        <f t="shared" si="2"/>
        <v>0</v>
      </c>
      <c r="L45" s="369">
        <f t="shared" si="2"/>
        <v>1597102</v>
      </c>
    </row>
    <row r="46" spans="1:14" x14ac:dyDescent="0.35">
      <c r="A46" s="284" t="s">
        <v>487</v>
      </c>
      <c r="B46" s="384"/>
      <c r="C46" s="384"/>
      <c r="D46" s="384"/>
      <c r="E46" s="384"/>
      <c r="F46" s="384"/>
      <c r="G46" s="389">
        <v>9130</v>
      </c>
      <c r="H46" s="389">
        <v>855992</v>
      </c>
      <c r="I46" s="384"/>
      <c r="J46" s="401"/>
      <c r="K46" s="401"/>
      <c r="L46" s="389">
        <f>SUM(G46:K46)</f>
        <v>865122</v>
      </c>
    </row>
    <row r="47" spans="1:14" x14ac:dyDescent="0.35">
      <c r="A47" s="285" t="s">
        <v>72</v>
      </c>
      <c r="B47" s="384"/>
      <c r="C47" s="384"/>
      <c r="D47" s="384"/>
      <c r="E47" s="384"/>
      <c r="F47" s="384"/>
      <c r="G47" s="389"/>
      <c r="H47" s="389">
        <v>40158</v>
      </c>
      <c r="I47" s="384"/>
      <c r="J47" s="401"/>
      <c r="K47" s="401"/>
      <c r="L47" s="389">
        <f t="shared" ref="L47:L54" si="3">SUM(G47:K47)</f>
        <v>40158</v>
      </c>
    </row>
    <row r="48" spans="1:14" ht="17.25" thickBot="1" x14ac:dyDescent="0.3">
      <c r="A48" s="286" t="s">
        <v>54</v>
      </c>
      <c r="B48" s="394"/>
      <c r="C48" s="394"/>
      <c r="D48" s="394"/>
      <c r="E48" s="394"/>
      <c r="F48" s="394"/>
      <c r="G48" s="383">
        <v>-9130</v>
      </c>
      <c r="H48" s="383">
        <v>-50</v>
      </c>
      <c r="I48" s="394"/>
      <c r="J48" s="403"/>
      <c r="K48" s="403"/>
      <c r="L48" s="383">
        <f t="shared" si="3"/>
        <v>-9180</v>
      </c>
    </row>
    <row r="49" spans="1:14" ht="14.5" thickTop="1" x14ac:dyDescent="0.35">
      <c r="A49" s="283" t="s">
        <v>384</v>
      </c>
      <c r="B49" s="371"/>
      <c r="C49" s="371"/>
      <c r="D49" s="371"/>
      <c r="E49" s="371"/>
      <c r="F49" s="371"/>
      <c r="G49" s="369">
        <f>SUM(G46:G48)</f>
        <v>0</v>
      </c>
      <c r="H49" s="369">
        <f>SUM(H46:H48)</f>
        <v>896100</v>
      </c>
      <c r="I49" s="371"/>
      <c r="J49" s="405"/>
      <c r="K49" s="405"/>
      <c r="L49" s="481">
        <f t="shared" si="3"/>
        <v>896100</v>
      </c>
    </row>
    <row r="50" spans="1:14" x14ac:dyDescent="0.35">
      <c r="A50" s="284" t="s">
        <v>482</v>
      </c>
      <c r="B50" s="384"/>
      <c r="C50" s="384"/>
      <c r="D50" s="384"/>
      <c r="E50" s="384"/>
      <c r="F50" s="384"/>
      <c r="G50" s="389"/>
      <c r="H50" s="389"/>
      <c r="I50" s="384"/>
      <c r="J50" s="401"/>
      <c r="K50" s="401"/>
      <c r="L50" s="389">
        <f t="shared" si="3"/>
        <v>0</v>
      </c>
    </row>
    <row r="51" spans="1:14" ht="16.5" x14ac:dyDescent="0.25">
      <c r="A51" s="284" t="s">
        <v>57</v>
      </c>
      <c r="B51" s="384"/>
      <c r="C51" s="384"/>
      <c r="D51" s="384"/>
      <c r="E51" s="384"/>
      <c r="F51" s="384"/>
      <c r="G51" s="389"/>
      <c r="H51" s="389"/>
      <c r="I51" s="384"/>
      <c r="J51" s="401"/>
      <c r="K51" s="401"/>
      <c r="L51" s="389">
        <f t="shared" si="3"/>
        <v>0</v>
      </c>
    </row>
    <row r="52" spans="1:14" ht="17.25" thickBot="1" x14ac:dyDescent="0.3">
      <c r="A52" s="286" t="s">
        <v>54</v>
      </c>
      <c r="B52" s="394"/>
      <c r="C52" s="394"/>
      <c r="D52" s="394"/>
      <c r="E52" s="394"/>
      <c r="F52" s="394"/>
      <c r="G52" s="383"/>
      <c r="H52" s="383"/>
      <c r="I52" s="394"/>
      <c r="J52" s="403"/>
      <c r="K52" s="403"/>
      <c r="L52" s="383">
        <f t="shared" si="3"/>
        <v>0</v>
      </c>
    </row>
    <row r="53" spans="1:14" ht="18" thickTop="1" thickBot="1" x14ac:dyDescent="0.3">
      <c r="A53" s="287" t="s">
        <v>382</v>
      </c>
      <c r="B53" s="397"/>
      <c r="C53" s="397"/>
      <c r="D53" s="397"/>
      <c r="E53" s="397"/>
      <c r="F53" s="397"/>
      <c r="G53" s="398"/>
      <c r="H53" s="398"/>
      <c r="I53" s="397"/>
      <c r="J53" s="406"/>
      <c r="K53" s="406"/>
      <c r="L53" s="398">
        <f t="shared" si="3"/>
        <v>0</v>
      </c>
    </row>
    <row r="54" spans="1:14" ht="17.25" thickTop="1" x14ac:dyDescent="0.25">
      <c r="A54" s="264" t="s">
        <v>371</v>
      </c>
      <c r="B54" s="379"/>
      <c r="C54" s="379"/>
      <c r="D54" s="379"/>
      <c r="E54" s="379"/>
      <c r="F54" s="379"/>
      <c r="G54" s="358">
        <f>+G45-G49-G53</f>
        <v>192716</v>
      </c>
      <c r="H54" s="358">
        <f>+H45-H49-H53</f>
        <v>508286</v>
      </c>
      <c r="I54" s="379"/>
      <c r="J54" s="407"/>
      <c r="K54" s="407"/>
      <c r="L54" s="358">
        <f t="shared" si="3"/>
        <v>701002</v>
      </c>
    </row>
    <row r="55" spans="1:14" ht="16.5" x14ac:dyDescent="0.25">
      <c r="A55" s="128"/>
      <c r="B55" s="127"/>
      <c r="C55" s="127"/>
      <c r="D55" s="127"/>
      <c r="E55" s="127"/>
      <c r="F55" s="127"/>
      <c r="G55" s="127"/>
      <c r="H55" s="127"/>
      <c r="I55" s="127"/>
      <c r="J55" s="160"/>
      <c r="K55" s="160"/>
      <c r="L55" s="160"/>
    </row>
    <row r="56" spans="1:14" s="12" customFormat="1" x14ac:dyDescent="0.35">
      <c r="A56" s="552" t="s">
        <v>21</v>
      </c>
      <c r="B56" s="555" t="s">
        <v>345</v>
      </c>
      <c r="C56" s="555"/>
      <c r="D56" s="555"/>
      <c r="E56" s="555"/>
      <c r="F56" s="555"/>
      <c r="G56" s="555"/>
      <c r="H56" s="555"/>
      <c r="I56" s="555"/>
      <c r="J56" s="555"/>
      <c r="K56" s="555"/>
      <c r="L56" s="555"/>
      <c r="M56" s="2"/>
      <c r="N56" s="2"/>
    </row>
    <row r="57" spans="1:14" s="12" customFormat="1" x14ac:dyDescent="0.35">
      <c r="A57" s="552"/>
      <c r="B57" s="548" t="s">
        <v>247</v>
      </c>
      <c r="C57" s="548"/>
      <c r="D57" s="548"/>
      <c r="E57" s="548"/>
      <c r="F57" s="548"/>
      <c r="G57" s="555" t="s">
        <v>244</v>
      </c>
      <c r="H57" s="555"/>
      <c r="I57" s="555"/>
      <c r="J57" s="555"/>
      <c r="K57" s="555"/>
      <c r="L57" s="556" t="s">
        <v>3</v>
      </c>
      <c r="M57" s="2"/>
      <c r="N57" s="2"/>
    </row>
    <row r="58" spans="1:14" ht="42" x14ac:dyDescent="0.35">
      <c r="A58" s="552"/>
      <c r="B58" s="129" t="s">
        <v>193</v>
      </c>
      <c r="C58" s="129" t="s">
        <v>194</v>
      </c>
      <c r="D58" s="129" t="s">
        <v>195</v>
      </c>
      <c r="E58" s="129" t="s">
        <v>196</v>
      </c>
      <c r="F58" s="129" t="s">
        <v>486</v>
      </c>
      <c r="G58" s="129" t="s">
        <v>193</v>
      </c>
      <c r="H58" s="129" t="s">
        <v>194</v>
      </c>
      <c r="I58" s="129" t="s">
        <v>195</v>
      </c>
      <c r="J58" s="189" t="s">
        <v>196</v>
      </c>
      <c r="K58" s="189" t="s">
        <v>486</v>
      </c>
      <c r="L58" s="556"/>
    </row>
    <row r="59" spans="1:14" ht="16.5" x14ac:dyDescent="0.25">
      <c r="A59" s="288" t="s">
        <v>372</v>
      </c>
      <c r="B59" s="408"/>
      <c r="C59" s="384"/>
      <c r="D59" s="384"/>
      <c r="E59" s="384"/>
      <c r="F59" s="384"/>
      <c r="G59" s="389">
        <v>140683</v>
      </c>
      <c r="H59" s="389">
        <v>878842</v>
      </c>
      <c r="I59" s="384"/>
      <c r="J59" s="392"/>
      <c r="K59" s="392"/>
      <c r="L59" s="389">
        <f>SUM(B59:K59)</f>
        <v>1019525</v>
      </c>
    </row>
    <row r="60" spans="1:14" ht="16.5" x14ac:dyDescent="0.25">
      <c r="A60" s="281" t="s">
        <v>71</v>
      </c>
      <c r="B60" s="389"/>
      <c r="C60" s="384"/>
      <c r="D60" s="384"/>
      <c r="E60" s="384"/>
      <c r="F60" s="384"/>
      <c r="G60" s="389"/>
      <c r="H60" s="389">
        <v>728809</v>
      </c>
      <c r="I60" s="384"/>
      <c r="J60" s="392"/>
      <c r="K60" s="392"/>
      <c r="L60" s="389">
        <f t="shared" ref="L60:L62" si="4">SUM(B60:K60)</f>
        <v>728809</v>
      </c>
    </row>
    <row r="61" spans="1:14" s="12" customFormat="1" ht="16.5" x14ac:dyDescent="0.25">
      <c r="A61" s="284" t="s">
        <v>250</v>
      </c>
      <c r="B61" s="356"/>
      <c r="C61" s="367"/>
      <c r="D61" s="367"/>
      <c r="E61" s="367"/>
      <c r="F61" s="367"/>
      <c r="G61" s="356"/>
      <c r="H61" s="356"/>
      <c r="I61" s="367"/>
      <c r="J61" s="393"/>
      <c r="K61" s="393"/>
      <c r="L61" s="389">
        <f t="shared" si="4"/>
        <v>0</v>
      </c>
    </row>
    <row r="62" spans="1:14" s="12" customFormat="1" ht="17.25" thickBot="1" x14ac:dyDescent="0.3">
      <c r="A62" s="286" t="s">
        <v>54</v>
      </c>
      <c r="B62" s="383"/>
      <c r="C62" s="394"/>
      <c r="D62" s="394"/>
      <c r="E62" s="394"/>
      <c r="F62" s="394"/>
      <c r="G62" s="383"/>
      <c r="H62" s="383">
        <f>108790-68692</f>
        <v>40098</v>
      </c>
      <c r="I62" s="394"/>
      <c r="J62" s="395"/>
      <c r="K62" s="395"/>
      <c r="L62" s="394">
        <f t="shared" si="4"/>
        <v>40098</v>
      </c>
    </row>
    <row r="63" spans="1:14" ht="17.25" thickTop="1" x14ac:dyDescent="0.25">
      <c r="A63" s="300" t="s">
        <v>373</v>
      </c>
      <c r="B63" s="369"/>
      <c r="C63" s="371"/>
      <c r="D63" s="371"/>
      <c r="E63" s="371"/>
      <c r="F63" s="371"/>
      <c r="G63" s="369">
        <f>SUM(G59:G62)</f>
        <v>140683</v>
      </c>
      <c r="H63" s="369">
        <f>SUM(H59:H62)</f>
        <v>1647749</v>
      </c>
      <c r="I63" s="371"/>
      <c r="J63" s="396"/>
      <c r="K63" s="396"/>
      <c r="L63" s="369">
        <f>SUM(B63:K63)</f>
        <v>1788432</v>
      </c>
    </row>
    <row r="64" spans="1:14" ht="14.5" x14ac:dyDescent="0.35">
      <c r="A64" s="284" t="s">
        <v>487</v>
      </c>
      <c r="B64" s="389"/>
      <c r="C64" s="384"/>
      <c r="D64" s="384"/>
      <c r="E64" s="384"/>
      <c r="F64" s="384"/>
      <c r="G64" s="389">
        <v>9130</v>
      </c>
      <c r="H64" s="389">
        <v>352319</v>
      </c>
      <c r="I64" s="384"/>
      <c r="J64" s="392"/>
      <c r="K64" s="392"/>
      <c r="L64" s="370">
        <f t="shared" ref="L64:L65" si="5">SUM(B64:K64)</f>
        <v>361449</v>
      </c>
    </row>
    <row r="65" spans="1:15" ht="14.5" x14ac:dyDescent="0.35">
      <c r="A65" s="285" t="s">
        <v>72</v>
      </c>
      <c r="B65" s="389"/>
      <c r="C65" s="384"/>
      <c r="D65" s="384"/>
      <c r="E65" s="384"/>
      <c r="F65" s="384"/>
      <c r="G65" s="389"/>
      <c r="H65" s="389">
        <v>24171</v>
      </c>
      <c r="I65" s="384"/>
      <c r="J65" s="392"/>
      <c r="K65" s="392"/>
      <c r="L65" s="370">
        <f t="shared" si="5"/>
        <v>24171</v>
      </c>
      <c r="O65" s="147"/>
    </row>
    <row r="66" spans="1:15" ht="17.25" thickBot="1" x14ac:dyDescent="0.3">
      <c r="A66" s="286" t="s">
        <v>54</v>
      </c>
      <c r="B66" s="383"/>
      <c r="C66" s="394"/>
      <c r="D66" s="394"/>
      <c r="E66" s="394"/>
      <c r="F66" s="394"/>
      <c r="G66" s="383"/>
      <c r="H66" s="383">
        <v>479502</v>
      </c>
      <c r="I66" s="394"/>
      <c r="J66" s="395"/>
      <c r="K66" s="395"/>
      <c r="L66" s="383">
        <f>SUM(B66:K66)</f>
        <v>479502</v>
      </c>
      <c r="N66" s="147"/>
    </row>
    <row r="67" spans="1:15" ht="15" thickTop="1" x14ac:dyDescent="0.35">
      <c r="A67" s="283" t="s">
        <v>384</v>
      </c>
      <c r="B67" s="370"/>
      <c r="C67" s="371"/>
      <c r="D67" s="371"/>
      <c r="E67" s="371"/>
      <c r="F67" s="371"/>
      <c r="G67" s="369">
        <f>SUM(G64:G66)</f>
        <v>9130</v>
      </c>
      <c r="H67" s="369">
        <f>SUM(H64:H66)</f>
        <v>855992</v>
      </c>
      <c r="I67" s="371"/>
      <c r="J67" s="396"/>
      <c r="K67" s="396"/>
      <c r="L67" s="369">
        <f>SUM(B67:K67)</f>
        <v>865122</v>
      </c>
    </row>
    <row r="68" spans="1:15" ht="14.5" x14ac:dyDescent="0.35">
      <c r="A68" s="284" t="s">
        <v>482</v>
      </c>
      <c r="B68" s="389"/>
      <c r="C68" s="384"/>
      <c r="D68" s="384"/>
      <c r="E68" s="384"/>
      <c r="F68" s="384"/>
      <c r="G68" s="389"/>
      <c r="H68" s="389"/>
      <c r="I68" s="384"/>
      <c r="J68" s="392"/>
      <c r="K68" s="392"/>
      <c r="L68" s="384"/>
    </row>
    <row r="69" spans="1:15" ht="16.5" x14ac:dyDescent="0.25">
      <c r="A69" s="284" t="s">
        <v>57</v>
      </c>
      <c r="B69" s="389"/>
      <c r="C69" s="384"/>
      <c r="D69" s="384"/>
      <c r="E69" s="384"/>
      <c r="F69" s="384"/>
      <c r="G69" s="389"/>
      <c r="H69" s="389"/>
      <c r="I69" s="384"/>
      <c r="J69" s="392"/>
      <c r="K69" s="392"/>
      <c r="L69" s="384"/>
    </row>
    <row r="70" spans="1:15" ht="17.25" thickBot="1" x14ac:dyDescent="0.3">
      <c r="A70" s="286" t="s">
        <v>54</v>
      </c>
      <c r="B70" s="383"/>
      <c r="C70" s="394"/>
      <c r="D70" s="394"/>
      <c r="E70" s="394"/>
      <c r="F70" s="394"/>
      <c r="G70" s="383"/>
      <c r="H70" s="383"/>
      <c r="I70" s="394"/>
      <c r="J70" s="395"/>
      <c r="K70" s="395"/>
      <c r="L70" s="394"/>
    </row>
    <row r="71" spans="1:15" ht="18" thickTop="1" thickBot="1" x14ac:dyDescent="0.3">
      <c r="A71" s="287" t="s">
        <v>382</v>
      </c>
      <c r="B71" s="398"/>
      <c r="C71" s="397"/>
      <c r="D71" s="397"/>
      <c r="E71" s="397"/>
      <c r="F71" s="397"/>
      <c r="G71" s="398"/>
      <c r="H71" s="398"/>
      <c r="I71" s="397"/>
      <c r="J71" s="399"/>
      <c r="K71" s="399"/>
      <c r="L71" s="397"/>
    </row>
    <row r="72" spans="1:15" ht="17.25" thickTop="1" x14ac:dyDescent="0.25">
      <c r="A72" s="264" t="s">
        <v>374</v>
      </c>
      <c r="B72" s="358"/>
      <c r="C72" s="379"/>
      <c r="D72" s="379"/>
      <c r="E72" s="379"/>
      <c r="F72" s="379"/>
      <c r="G72" s="358">
        <f>+G63-G67</f>
        <v>131553</v>
      </c>
      <c r="H72" s="358">
        <f>+H63-H67</f>
        <v>791757</v>
      </c>
      <c r="I72" s="379"/>
      <c r="J72" s="400"/>
      <c r="K72" s="400"/>
      <c r="L72" s="358">
        <f>SUM(B72:K72)</f>
        <v>923310</v>
      </c>
    </row>
    <row r="73" spans="1:15" ht="16.5" x14ac:dyDescent="0.25">
      <c r="A73" s="128"/>
      <c r="B73" s="127"/>
      <c r="C73" s="127"/>
      <c r="D73" s="127"/>
      <c r="E73" s="127"/>
      <c r="F73" s="127"/>
      <c r="G73" s="127"/>
      <c r="H73" s="127"/>
      <c r="I73" s="127"/>
      <c r="J73" s="160"/>
      <c r="K73" s="160"/>
      <c r="L73" s="160"/>
    </row>
    <row r="74" spans="1:15" x14ac:dyDescent="0.35">
      <c r="A74" s="125" t="s">
        <v>258</v>
      </c>
      <c r="B74" s="125"/>
      <c r="C74" s="253"/>
      <c r="D74" s="125"/>
      <c r="E74" s="125"/>
      <c r="F74" s="125"/>
      <c r="G74" s="125"/>
      <c r="H74" s="125"/>
      <c r="I74" s="125"/>
      <c r="J74" s="160"/>
      <c r="K74" s="160"/>
      <c r="L74" s="160"/>
    </row>
    <row r="75" spans="1:15" ht="16.5" x14ac:dyDescent="0.25">
      <c r="A75" s="128"/>
      <c r="B75" s="127"/>
      <c r="C75" s="127"/>
      <c r="D75" s="127"/>
      <c r="E75" s="127"/>
      <c r="F75" s="127"/>
      <c r="G75" s="127"/>
      <c r="H75" s="127"/>
      <c r="I75" s="127"/>
      <c r="J75" s="160"/>
      <c r="K75" s="160"/>
      <c r="L75" s="160"/>
    </row>
    <row r="76" spans="1:15" x14ac:dyDescent="0.35">
      <c r="A76" s="552" t="s">
        <v>21</v>
      </c>
      <c r="B76" s="552" t="s">
        <v>344</v>
      </c>
      <c r="C76" s="552"/>
      <c r="D76" s="552" t="s">
        <v>345</v>
      </c>
      <c r="E76" s="552"/>
      <c r="F76" s="127"/>
      <c r="G76" s="127"/>
      <c r="H76" s="127"/>
      <c r="I76" s="127"/>
      <c r="J76" s="160"/>
      <c r="K76" s="160"/>
      <c r="L76" s="160"/>
    </row>
    <row r="77" spans="1:15" x14ac:dyDescent="0.35">
      <c r="A77" s="552"/>
      <c r="B77" s="129" t="s">
        <v>58</v>
      </c>
      <c r="C77" s="129" t="s">
        <v>67</v>
      </c>
      <c r="D77" s="129" t="s">
        <v>58</v>
      </c>
      <c r="E77" s="129" t="s">
        <v>67</v>
      </c>
      <c r="F77" s="127"/>
      <c r="G77" s="127"/>
      <c r="H77" s="127"/>
      <c r="I77" s="127"/>
      <c r="J77" s="160"/>
      <c r="K77" s="160"/>
      <c r="L77" s="160"/>
    </row>
    <row r="78" spans="1:15" s="12" customFormat="1" ht="33" x14ac:dyDescent="0.25">
      <c r="A78" s="262" t="s">
        <v>209</v>
      </c>
      <c r="B78" s="269"/>
      <c r="C78" s="269"/>
      <c r="D78" s="269"/>
      <c r="E78" s="269"/>
      <c r="F78" s="191"/>
      <c r="G78" s="191"/>
      <c r="H78" s="191"/>
      <c r="I78" s="191"/>
      <c r="J78" s="254"/>
      <c r="K78" s="254"/>
      <c r="L78" s="254"/>
    </row>
    <row r="79" spans="1:15" s="12" customFormat="1" x14ac:dyDescent="0.35">
      <c r="A79" s="262" t="s">
        <v>210</v>
      </c>
      <c r="B79" s="269"/>
      <c r="C79" s="269"/>
      <c r="D79" s="269"/>
      <c r="E79" s="269"/>
      <c r="F79" s="191"/>
      <c r="G79" s="191"/>
      <c r="H79" s="191"/>
      <c r="I79" s="191"/>
      <c r="J79" s="254"/>
      <c r="K79" s="254"/>
      <c r="L79" s="254"/>
    </row>
    <row r="80" spans="1:15" s="12" customFormat="1" ht="28.5" thickBot="1" x14ac:dyDescent="0.4">
      <c r="A80" s="263" t="s">
        <v>211</v>
      </c>
      <c r="B80" s="145"/>
      <c r="C80" s="145"/>
      <c r="D80" s="145"/>
      <c r="E80" s="145"/>
      <c r="F80" s="191"/>
      <c r="G80" s="191"/>
      <c r="H80" s="191"/>
      <c r="I80" s="191"/>
      <c r="J80" s="254"/>
      <c r="K80" s="254"/>
      <c r="L80" s="254"/>
    </row>
    <row r="81" spans="1:12" ht="14.5" thickTop="1" x14ac:dyDescent="0.35">
      <c r="A81" s="273" t="s">
        <v>12</v>
      </c>
      <c r="B81" s="188"/>
      <c r="C81" s="188"/>
      <c r="D81" s="188"/>
      <c r="E81" s="188"/>
      <c r="F81" s="127"/>
      <c r="G81" s="127"/>
      <c r="H81" s="127"/>
      <c r="I81" s="127"/>
      <c r="J81" s="160"/>
      <c r="K81" s="160"/>
      <c r="L81" s="160"/>
    </row>
    <row r="82" spans="1:12" x14ac:dyDescent="0.35">
      <c r="A82" s="127"/>
      <c r="B82" s="127"/>
      <c r="C82" s="127"/>
      <c r="D82" s="127"/>
      <c r="E82" s="127"/>
      <c r="F82" s="127"/>
      <c r="G82" s="127"/>
      <c r="H82" s="127"/>
      <c r="I82" s="127"/>
      <c r="J82" s="160"/>
      <c r="K82" s="160"/>
      <c r="L82" s="160"/>
    </row>
    <row r="83" spans="1:12" x14ac:dyDescent="0.35">
      <c r="A83" s="548" t="s">
        <v>385</v>
      </c>
      <c r="B83" s="548"/>
      <c r="C83" s="127"/>
      <c r="D83" s="127"/>
      <c r="E83" s="127"/>
      <c r="F83" s="127"/>
      <c r="G83" s="127"/>
      <c r="H83" s="127"/>
      <c r="I83" s="127"/>
      <c r="J83" s="160"/>
      <c r="K83" s="160"/>
      <c r="L83" s="160"/>
    </row>
    <row r="84" spans="1:12" x14ac:dyDescent="0.35">
      <c r="A84" s="557"/>
      <c r="B84" s="557"/>
      <c r="C84" s="127"/>
      <c r="D84" s="127"/>
      <c r="E84" s="127"/>
      <c r="F84" s="127"/>
      <c r="G84" s="127"/>
      <c r="H84" s="127"/>
      <c r="I84" s="127"/>
      <c r="J84" s="160"/>
      <c r="K84" s="160"/>
      <c r="L84" s="160"/>
    </row>
    <row r="85" spans="1:12" x14ac:dyDescent="0.35">
      <c r="A85" s="127"/>
      <c r="B85" s="127"/>
      <c r="C85" s="127"/>
      <c r="D85" s="127"/>
      <c r="E85" s="127"/>
      <c r="F85" s="127"/>
      <c r="G85" s="127"/>
      <c r="H85" s="127"/>
      <c r="I85" s="127"/>
      <c r="J85" s="160"/>
      <c r="K85" s="160"/>
      <c r="L85" s="160"/>
    </row>
    <row r="86" spans="1:12" x14ac:dyDescent="0.35">
      <c r="A86" s="125" t="s">
        <v>389</v>
      </c>
      <c r="B86" s="127"/>
      <c r="C86" s="127"/>
      <c r="D86" s="127"/>
      <c r="E86" s="127"/>
      <c r="F86" s="127"/>
      <c r="G86" s="127"/>
      <c r="H86" s="127"/>
      <c r="I86" s="127"/>
      <c r="J86" s="160"/>
      <c r="K86" s="160"/>
      <c r="L86" s="160"/>
    </row>
    <row r="87" spans="1:12" x14ac:dyDescent="0.35">
      <c r="A87" s="140"/>
      <c r="B87" s="127"/>
      <c r="C87" s="127"/>
      <c r="D87" s="127"/>
      <c r="E87" s="127"/>
      <c r="F87" s="127"/>
      <c r="G87" s="127"/>
      <c r="H87" s="127"/>
      <c r="I87" s="127"/>
      <c r="J87" s="160"/>
      <c r="K87" s="160"/>
      <c r="L87" s="160"/>
    </row>
    <row r="88" spans="1:12" x14ac:dyDescent="0.35">
      <c r="A88" s="488" t="s">
        <v>356</v>
      </c>
      <c r="B88" s="490"/>
      <c r="C88" s="127"/>
      <c r="D88" s="127"/>
      <c r="E88" s="127"/>
      <c r="F88" s="127"/>
      <c r="G88" s="127"/>
      <c r="H88" s="127"/>
      <c r="I88" s="127"/>
      <c r="J88" s="160"/>
      <c r="K88" s="160"/>
      <c r="L88" s="160"/>
    </row>
    <row r="89" spans="1:12" x14ac:dyDescent="0.35">
      <c r="A89" s="127"/>
      <c r="B89" s="127"/>
      <c r="C89" s="127"/>
      <c r="D89" s="127"/>
      <c r="E89" s="127"/>
      <c r="F89" s="127"/>
      <c r="G89" s="127"/>
      <c r="H89" s="127"/>
      <c r="I89" s="127"/>
      <c r="J89" s="160"/>
      <c r="K89" s="160"/>
      <c r="L89" s="160"/>
    </row>
    <row r="90" spans="1:12" x14ac:dyDescent="0.35">
      <c r="A90" s="127"/>
      <c r="B90" s="127"/>
      <c r="C90" s="127"/>
      <c r="D90" s="127"/>
      <c r="E90" s="127"/>
      <c r="F90" s="127"/>
      <c r="G90" s="127"/>
      <c r="H90" s="127"/>
      <c r="I90" s="127"/>
      <c r="J90" s="160"/>
      <c r="K90" s="160"/>
      <c r="L90" s="160"/>
    </row>
    <row r="91" spans="1:12" x14ac:dyDescent="0.35">
      <c r="A91" s="127"/>
      <c r="B91" s="127"/>
      <c r="C91" s="127"/>
      <c r="D91" s="127"/>
      <c r="E91" s="127"/>
      <c r="F91" s="127"/>
      <c r="G91" s="127"/>
      <c r="H91" s="127"/>
      <c r="I91" s="127"/>
      <c r="J91" s="160"/>
      <c r="K91" s="160"/>
      <c r="L91" s="160"/>
    </row>
  </sheetData>
  <mergeCells count="33">
    <mergeCell ref="A5:A6"/>
    <mergeCell ref="B5:E5"/>
    <mergeCell ref="F5:I5"/>
    <mergeCell ref="B39:F39"/>
    <mergeCell ref="A23:A24"/>
    <mergeCell ref="B23:B24"/>
    <mergeCell ref="D23:E23"/>
    <mergeCell ref="F23:G23"/>
    <mergeCell ref="A30:A31"/>
    <mergeCell ref="B30:C30"/>
    <mergeCell ref="D30:E30"/>
    <mergeCell ref="A19:B19"/>
    <mergeCell ref="L39:L40"/>
    <mergeCell ref="B38:L38"/>
    <mergeCell ref="A15:A16"/>
    <mergeCell ref="B15:B16"/>
    <mergeCell ref="C15:D15"/>
    <mergeCell ref="E15:F15"/>
    <mergeCell ref="C23:C24"/>
    <mergeCell ref="A26:C26"/>
    <mergeCell ref="G39:K39"/>
    <mergeCell ref="A38:A40"/>
    <mergeCell ref="A88:B88"/>
    <mergeCell ref="B56:L56"/>
    <mergeCell ref="L57:L58"/>
    <mergeCell ref="A56:A58"/>
    <mergeCell ref="B57:F57"/>
    <mergeCell ref="G57:K57"/>
    <mergeCell ref="A76:A77"/>
    <mergeCell ref="B76:C76"/>
    <mergeCell ref="D76:E76"/>
    <mergeCell ref="A84:B84"/>
    <mergeCell ref="A83:B83"/>
  </mergeCells>
  <pageMargins left="0.25" right="0.25" top="0.75" bottom="0.75" header="0.3" footer="0.3"/>
  <pageSetup paperSize="9" scale="7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48"/>
  <sheetViews>
    <sheetView showGridLines="0" zoomScaleNormal="100" workbookViewId="0"/>
  </sheetViews>
  <sheetFormatPr baseColWidth="10" defaultColWidth="11.453125" defaultRowHeight="14" x14ac:dyDescent="0.35"/>
  <cols>
    <col min="1" max="1" width="29.7265625" style="2" customWidth="1"/>
    <col min="2" max="5" width="19.1796875" style="2" customWidth="1"/>
    <col min="6" max="16384" width="11.453125" style="2"/>
  </cols>
  <sheetData>
    <row r="1" spans="1:8" x14ac:dyDescent="0.35">
      <c r="A1" s="1" t="s">
        <v>305</v>
      </c>
      <c r="B1" s="1"/>
      <c r="C1" s="1"/>
      <c r="D1" s="302">
        <v>1540</v>
      </c>
      <c r="E1" s="1"/>
    </row>
    <row r="2" spans="1:8" ht="15" x14ac:dyDescent="0.25">
      <c r="A2" s="22"/>
    </row>
    <row r="3" spans="1:8" x14ac:dyDescent="0.35">
      <c r="A3" s="74" t="s">
        <v>127</v>
      </c>
      <c r="B3" s="7"/>
      <c r="C3" s="7"/>
      <c r="D3" s="7"/>
      <c r="E3" s="7"/>
    </row>
    <row r="4" spans="1:8" s="12" customFormat="1" ht="14.25" x14ac:dyDescent="0.25">
      <c r="A4" s="46"/>
      <c r="B4" s="54"/>
    </row>
    <row r="5" spans="1:8" ht="28" x14ac:dyDescent="0.35">
      <c r="A5" s="84" t="s">
        <v>156</v>
      </c>
      <c r="B5" s="84" t="s">
        <v>379</v>
      </c>
      <c r="C5" s="84" t="s">
        <v>344</v>
      </c>
      <c r="D5" s="84" t="s">
        <v>345</v>
      </c>
      <c r="E5" s="12"/>
      <c r="F5" s="12"/>
      <c r="G5" s="12"/>
      <c r="H5" s="12"/>
    </row>
    <row r="6" spans="1:8" ht="14.25" x14ac:dyDescent="0.25">
      <c r="A6" s="40"/>
      <c r="B6" s="37"/>
      <c r="C6" s="11"/>
      <c r="D6" s="11"/>
      <c r="E6" s="12"/>
      <c r="F6" s="12"/>
      <c r="G6" s="12"/>
      <c r="H6" s="12"/>
    </row>
    <row r="7" spans="1:8" ht="15" thickBot="1" x14ac:dyDescent="0.3">
      <c r="A7" s="55"/>
      <c r="B7" s="56"/>
      <c r="C7" s="27"/>
      <c r="D7" s="27"/>
      <c r="E7" s="12"/>
      <c r="F7" s="12"/>
      <c r="G7" s="12"/>
      <c r="H7" s="12"/>
    </row>
    <row r="8" spans="1:8" ht="15" thickTop="1" x14ac:dyDescent="0.25">
      <c r="A8" s="563" t="s">
        <v>12</v>
      </c>
      <c r="B8" s="564"/>
      <c r="C8" s="85"/>
      <c r="D8" s="85"/>
      <c r="E8" s="12"/>
      <c r="F8" s="12"/>
      <c r="G8" s="12"/>
      <c r="H8" s="12"/>
    </row>
    <row r="9" spans="1:8" ht="14.25" x14ac:dyDescent="0.25">
      <c r="A9" s="6"/>
    </row>
    <row r="10" spans="1:8" x14ac:dyDescent="0.35">
      <c r="A10" s="74" t="s">
        <v>129</v>
      </c>
      <c r="B10" s="7"/>
      <c r="C10" s="7"/>
      <c r="D10" s="7"/>
      <c r="E10" s="7"/>
    </row>
    <row r="11" spans="1:8" s="12" customFormat="1" ht="14.25" x14ac:dyDescent="0.25">
      <c r="A11" s="46"/>
      <c r="B11" s="54"/>
    </row>
    <row r="12" spans="1:8" ht="28" x14ac:dyDescent="0.35">
      <c r="A12" s="88" t="s">
        <v>21</v>
      </c>
      <c r="B12" s="84" t="s">
        <v>74</v>
      </c>
      <c r="C12" s="84" t="s">
        <v>75</v>
      </c>
    </row>
    <row r="13" spans="1:8" ht="15" x14ac:dyDescent="0.25">
      <c r="A13" s="100" t="s">
        <v>369</v>
      </c>
      <c r="B13" s="11"/>
      <c r="C13" s="11"/>
    </row>
    <row r="14" spans="1:8" ht="14.25" x14ac:dyDescent="0.25">
      <c r="A14" s="37" t="s">
        <v>52</v>
      </c>
      <c r="B14" s="11"/>
      <c r="C14" s="11"/>
    </row>
    <row r="15" spans="1:8" ht="14.25" x14ac:dyDescent="0.25">
      <c r="A15" s="37" t="s">
        <v>53</v>
      </c>
      <c r="B15" s="11"/>
      <c r="C15" s="11"/>
    </row>
    <row r="16" spans="1:8" ht="14.25" x14ac:dyDescent="0.25">
      <c r="A16" s="37" t="s">
        <v>54</v>
      </c>
      <c r="B16" s="11"/>
      <c r="C16" s="11"/>
    </row>
    <row r="17" spans="1:5" ht="15" thickBot="1" x14ac:dyDescent="0.3">
      <c r="A17" s="44" t="s">
        <v>55</v>
      </c>
      <c r="B17" s="24"/>
      <c r="C17" s="24"/>
    </row>
    <row r="18" spans="1:5" ht="15" thickTop="1" x14ac:dyDescent="0.25">
      <c r="A18" s="86" t="s">
        <v>371</v>
      </c>
      <c r="B18" s="85"/>
      <c r="C18" s="85"/>
    </row>
    <row r="19" spans="1:5" ht="14.25" x14ac:dyDescent="0.25">
      <c r="A19" s="6"/>
    </row>
    <row r="20" spans="1:5" ht="28" x14ac:dyDescent="0.35">
      <c r="A20" s="88" t="s">
        <v>21</v>
      </c>
      <c r="B20" s="84" t="s">
        <v>74</v>
      </c>
      <c r="C20" s="84" t="s">
        <v>75</v>
      </c>
    </row>
    <row r="21" spans="1:5" ht="15" x14ac:dyDescent="0.25">
      <c r="A21" s="100" t="s">
        <v>372</v>
      </c>
      <c r="B21" s="11"/>
      <c r="C21" s="11"/>
    </row>
    <row r="22" spans="1:5" ht="14.25" x14ac:dyDescent="0.25">
      <c r="A22" s="37" t="s">
        <v>52</v>
      </c>
      <c r="B22" s="11"/>
      <c r="C22" s="11"/>
    </row>
    <row r="23" spans="1:5" ht="14.25" x14ac:dyDescent="0.25">
      <c r="A23" s="37" t="s">
        <v>53</v>
      </c>
      <c r="B23" s="11"/>
      <c r="C23" s="11"/>
    </row>
    <row r="24" spans="1:5" ht="14.25" x14ac:dyDescent="0.25">
      <c r="A24" s="37" t="s">
        <v>54</v>
      </c>
      <c r="B24" s="11"/>
      <c r="C24" s="11"/>
    </row>
    <row r="25" spans="1:5" ht="15" thickBot="1" x14ac:dyDescent="0.3">
      <c r="A25" s="44" t="s">
        <v>55</v>
      </c>
      <c r="B25" s="24"/>
      <c r="C25" s="24"/>
    </row>
    <row r="26" spans="1:5" ht="15" thickTop="1" x14ac:dyDescent="0.25">
      <c r="A26" s="86" t="s">
        <v>374</v>
      </c>
      <c r="B26" s="85"/>
      <c r="C26" s="85"/>
    </row>
    <row r="27" spans="1:5" ht="14.25" x14ac:dyDescent="0.25">
      <c r="A27" s="6"/>
    </row>
    <row r="28" spans="1:5" x14ac:dyDescent="0.35">
      <c r="A28" s="74" t="s">
        <v>212</v>
      </c>
    </row>
    <row r="29" spans="1:5" ht="14.25" x14ac:dyDescent="0.25">
      <c r="A29" s="6"/>
    </row>
    <row r="30" spans="1:5" ht="28.5" customHeight="1" x14ac:dyDescent="0.35">
      <c r="A30" s="565" t="s">
        <v>21</v>
      </c>
      <c r="B30" s="516" t="s">
        <v>344</v>
      </c>
      <c r="C30" s="516"/>
      <c r="D30" s="516" t="s">
        <v>345</v>
      </c>
      <c r="E30" s="516"/>
    </row>
    <row r="31" spans="1:5" x14ac:dyDescent="0.35">
      <c r="A31" s="566"/>
      <c r="B31" s="84" t="s">
        <v>58</v>
      </c>
      <c r="C31" s="84" t="s">
        <v>67</v>
      </c>
      <c r="D31" s="84" t="s">
        <v>58</v>
      </c>
      <c r="E31" s="84" t="s">
        <v>67</v>
      </c>
    </row>
    <row r="32" spans="1:5" s="12" customFormat="1" ht="14.5" x14ac:dyDescent="0.35">
      <c r="A32" s="57" t="s">
        <v>213</v>
      </c>
      <c r="B32" s="11"/>
      <c r="C32" s="78"/>
      <c r="D32" s="11"/>
      <c r="E32" s="78"/>
    </row>
    <row r="33" spans="1:5" s="12" customFormat="1" ht="28" x14ac:dyDescent="0.35">
      <c r="A33" s="57" t="s">
        <v>488</v>
      </c>
      <c r="B33" s="11"/>
      <c r="C33" s="78"/>
      <c r="D33" s="11"/>
      <c r="E33" s="78"/>
    </row>
    <row r="34" spans="1:5" s="12" customFormat="1" ht="28" x14ac:dyDescent="0.35">
      <c r="A34" s="57" t="s">
        <v>489</v>
      </c>
      <c r="B34" s="11"/>
      <c r="C34" s="78"/>
      <c r="D34" s="11"/>
      <c r="E34" s="78"/>
    </row>
    <row r="35" spans="1:5" x14ac:dyDescent="0.35">
      <c r="A35" s="6"/>
    </row>
    <row r="36" spans="1:5" x14ac:dyDescent="0.35">
      <c r="A36" s="74" t="s">
        <v>388</v>
      </c>
    </row>
    <row r="37" spans="1:5" x14ac:dyDescent="0.35">
      <c r="A37" s="74"/>
    </row>
    <row r="38" spans="1:5" x14ac:dyDescent="0.35">
      <c r="A38" s="551" t="s">
        <v>361</v>
      </c>
      <c r="B38" s="551"/>
    </row>
    <row r="39" spans="1:5" ht="14.5" x14ac:dyDescent="0.35">
      <c r="A39" s="550"/>
      <c r="B39" s="550"/>
    </row>
    <row r="40" spans="1:5" x14ac:dyDescent="0.35">
      <c r="A40" s="6"/>
    </row>
    <row r="41" spans="1:5" x14ac:dyDescent="0.35">
      <c r="A41" s="74" t="s">
        <v>386</v>
      </c>
      <c r="B41" s="7"/>
      <c r="C41" s="7"/>
      <c r="D41" s="7"/>
      <c r="E41" s="7"/>
    </row>
    <row r="42" spans="1:5" x14ac:dyDescent="0.35">
      <c r="A42" s="6"/>
    </row>
    <row r="43" spans="1:5" ht="28" x14ac:dyDescent="0.35">
      <c r="A43" s="84" t="s">
        <v>21</v>
      </c>
      <c r="B43" s="84" t="s">
        <v>344</v>
      </c>
      <c r="C43" s="84" t="s">
        <v>345</v>
      </c>
    </row>
    <row r="44" spans="1:5" s="12" customFormat="1" ht="14.5" x14ac:dyDescent="0.35">
      <c r="A44" s="37" t="s">
        <v>214</v>
      </c>
      <c r="B44" s="11"/>
      <c r="C44" s="11"/>
    </row>
    <row r="45" spans="1:5" x14ac:dyDescent="0.35">
      <c r="A45" s="6"/>
    </row>
    <row r="46" spans="1:5" x14ac:dyDescent="0.35">
      <c r="A46" s="74" t="s">
        <v>387</v>
      </c>
    </row>
    <row r="47" spans="1:5" ht="14.5" x14ac:dyDescent="0.35">
      <c r="A47" s="47"/>
    </row>
    <row r="48" spans="1:5" ht="14.5" x14ac:dyDescent="0.35">
      <c r="A48" s="514" t="s">
        <v>356</v>
      </c>
      <c r="B48" s="515"/>
    </row>
  </sheetData>
  <mergeCells count="7">
    <mergeCell ref="D30:E30"/>
    <mergeCell ref="A8:B8"/>
    <mergeCell ref="A48:B48"/>
    <mergeCell ref="A38:B38"/>
    <mergeCell ref="A39:B39"/>
    <mergeCell ref="A30:A31"/>
    <mergeCell ref="B30:C30"/>
  </mergeCells>
  <pageMargins left="0.25" right="0.25"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36"/>
  <sheetViews>
    <sheetView showGridLines="0" zoomScaleNormal="100" workbookViewId="0"/>
  </sheetViews>
  <sheetFormatPr baseColWidth="10" defaultColWidth="11.453125" defaultRowHeight="14" x14ac:dyDescent="0.35"/>
  <cols>
    <col min="1" max="1" width="19" style="2" customWidth="1"/>
    <col min="2" max="2" width="28.81640625" style="2" customWidth="1"/>
    <col min="3" max="4" width="15.1796875" style="2" customWidth="1"/>
    <col min="5" max="5" width="11.453125" style="2"/>
    <col min="6" max="6" width="12.7265625" style="2" customWidth="1"/>
    <col min="7" max="7" width="13.1796875" style="2" customWidth="1"/>
    <col min="8" max="8" width="12.54296875" style="2" customWidth="1"/>
    <col min="9" max="9" width="11.453125" style="2"/>
    <col min="10" max="10" width="12.7265625" style="2" bestFit="1" customWidth="1"/>
    <col min="11" max="16384" width="11.453125" style="2"/>
  </cols>
  <sheetData>
    <row r="1" spans="1:12" ht="15" x14ac:dyDescent="0.25">
      <c r="A1" s="1" t="s">
        <v>290</v>
      </c>
      <c r="B1" s="1"/>
      <c r="C1" s="1"/>
      <c r="D1" s="1"/>
      <c r="E1" s="1"/>
      <c r="F1" s="1"/>
    </row>
    <row r="2" spans="1:12" ht="14.25" x14ac:dyDescent="0.25">
      <c r="A2" s="21"/>
    </row>
    <row r="3" spans="1:12" s="12" customFormat="1" x14ac:dyDescent="0.35">
      <c r="A3" s="74" t="s">
        <v>229</v>
      </c>
    </row>
    <row r="4" spans="1:12" ht="14.25" x14ac:dyDescent="0.25">
      <c r="A4" s="21"/>
    </row>
    <row r="5" spans="1:12" x14ac:dyDescent="0.35">
      <c r="A5" s="551" t="s">
        <v>230</v>
      </c>
      <c r="B5" s="551"/>
    </row>
    <row r="6" spans="1:12" ht="14.25" x14ac:dyDescent="0.25">
      <c r="A6" s="550"/>
      <c r="B6" s="550"/>
    </row>
    <row r="7" spans="1:12" ht="14.25" x14ac:dyDescent="0.25">
      <c r="A7" s="21"/>
    </row>
    <row r="8" spans="1:12" ht="15" x14ac:dyDescent="0.25">
      <c r="A8" s="74" t="s">
        <v>264</v>
      </c>
      <c r="B8" s="7"/>
      <c r="C8" s="7"/>
      <c r="D8" s="4"/>
      <c r="E8" s="7"/>
      <c r="F8" s="7"/>
    </row>
    <row r="9" spans="1:12" ht="14.25" x14ac:dyDescent="0.25">
      <c r="A9" s="25"/>
    </row>
    <row r="10" spans="1:12" ht="26.25" customHeight="1" x14ac:dyDescent="0.35">
      <c r="A10" s="567" t="s">
        <v>156</v>
      </c>
      <c r="B10" s="567" t="s">
        <v>379</v>
      </c>
      <c r="C10" s="567" t="s">
        <v>344</v>
      </c>
      <c r="D10" s="567" t="s">
        <v>345</v>
      </c>
      <c r="E10" s="7"/>
      <c r="F10" s="7"/>
      <c r="G10" s="7"/>
      <c r="H10" s="7"/>
      <c r="I10" s="7"/>
      <c r="J10" s="7"/>
      <c r="K10" s="7"/>
      <c r="L10" s="7"/>
    </row>
    <row r="11" spans="1:12" ht="26.25" customHeight="1" x14ac:dyDescent="0.35">
      <c r="A11" s="568"/>
      <c r="B11" s="568"/>
      <c r="C11" s="568"/>
      <c r="D11" s="568"/>
      <c r="E11" s="7"/>
      <c r="F11" s="7"/>
      <c r="G11" s="7"/>
      <c r="H11" s="7"/>
      <c r="I11" s="7"/>
      <c r="J11" s="7"/>
      <c r="K11" s="7"/>
      <c r="L11" s="7"/>
    </row>
    <row r="12" spans="1:12" s="12" customFormat="1" ht="14.5" x14ac:dyDescent="0.35">
      <c r="A12" s="48">
        <v>15701</v>
      </c>
      <c r="B12" s="49" t="s">
        <v>190</v>
      </c>
      <c r="C12" s="11"/>
      <c r="D12" s="11"/>
      <c r="E12" s="7"/>
      <c r="F12" s="7"/>
      <c r="G12" s="7"/>
      <c r="H12" s="7"/>
      <c r="I12" s="7"/>
      <c r="J12" s="7"/>
      <c r="K12" s="7"/>
      <c r="L12" s="7"/>
    </row>
    <row r="13" spans="1:12" ht="15.75" thickBot="1" x14ac:dyDescent="0.3">
      <c r="A13" s="50">
        <v>15702</v>
      </c>
      <c r="B13" s="34" t="s">
        <v>191</v>
      </c>
      <c r="C13" s="27"/>
      <c r="D13" s="27"/>
      <c r="E13" s="7"/>
      <c r="F13" s="7"/>
      <c r="G13" s="7"/>
      <c r="H13" s="7"/>
      <c r="I13" s="7"/>
      <c r="J13" s="7"/>
      <c r="K13" s="7"/>
      <c r="L13" s="7"/>
    </row>
    <row r="14" spans="1:12" ht="15.75" thickTop="1" x14ac:dyDescent="0.25">
      <c r="A14" s="517" t="s">
        <v>12</v>
      </c>
      <c r="B14" s="518"/>
      <c r="C14" s="85"/>
      <c r="D14" s="85"/>
      <c r="E14" s="7"/>
      <c r="F14" s="7"/>
      <c r="G14" s="7"/>
      <c r="H14" s="7"/>
      <c r="I14" s="7"/>
      <c r="J14" s="7"/>
      <c r="K14" s="7"/>
      <c r="L14" s="7"/>
    </row>
    <row r="15" spans="1:12" ht="14.25" x14ac:dyDescent="0.25">
      <c r="A15" s="51"/>
      <c r="B15" s="51"/>
      <c r="C15" s="31"/>
      <c r="D15" s="31"/>
      <c r="E15" s="31"/>
      <c r="F15" s="31"/>
      <c r="G15" s="31"/>
      <c r="H15" s="31"/>
      <c r="I15" s="31"/>
      <c r="J15" s="31"/>
    </row>
    <row r="16" spans="1:12" x14ac:dyDescent="0.35">
      <c r="A16" s="74" t="s">
        <v>265</v>
      </c>
      <c r="B16" s="7"/>
      <c r="C16" s="7"/>
      <c r="D16" s="4"/>
      <c r="E16" s="7"/>
      <c r="F16" s="7"/>
    </row>
    <row r="17" spans="1:9" ht="14.25" x14ac:dyDescent="0.25">
      <c r="A17" s="21" t="s">
        <v>4</v>
      </c>
    </row>
    <row r="18" spans="1:9" ht="42" x14ac:dyDescent="0.35">
      <c r="A18" s="84" t="s">
        <v>156</v>
      </c>
      <c r="B18" s="84" t="s">
        <v>379</v>
      </c>
      <c r="C18" s="84" t="s">
        <v>344</v>
      </c>
      <c r="D18" s="84" t="s">
        <v>345</v>
      </c>
    </row>
    <row r="19" spans="1:9" ht="14.5" x14ac:dyDescent="0.35">
      <c r="A19" s="48">
        <v>15701</v>
      </c>
      <c r="B19" s="49" t="s">
        <v>190</v>
      </c>
      <c r="C19" s="3"/>
      <c r="D19" s="3"/>
    </row>
    <row r="20" spans="1:9" ht="15" thickBot="1" x14ac:dyDescent="0.3">
      <c r="A20" s="50">
        <v>15702</v>
      </c>
      <c r="B20" s="34" t="s">
        <v>191</v>
      </c>
      <c r="C20" s="26"/>
      <c r="D20" s="26"/>
    </row>
    <row r="21" spans="1:9" ht="15" thickTop="1" x14ac:dyDescent="0.25">
      <c r="A21" s="517" t="s">
        <v>12</v>
      </c>
      <c r="B21" s="518"/>
      <c r="C21" s="85"/>
      <c r="D21" s="85"/>
    </row>
    <row r="22" spans="1:9" ht="14.25" x14ac:dyDescent="0.25">
      <c r="A22" s="21"/>
    </row>
    <row r="23" spans="1:9" s="12" customFormat="1" x14ac:dyDescent="0.35">
      <c r="A23" s="74" t="s">
        <v>266</v>
      </c>
      <c r="B23" s="14"/>
      <c r="C23" s="14"/>
      <c r="D23" s="14"/>
      <c r="E23" s="14"/>
      <c r="F23" s="14"/>
    </row>
    <row r="24" spans="1:9" ht="14.25" x14ac:dyDescent="0.25">
      <c r="A24" s="21" t="s">
        <v>4</v>
      </c>
    </row>
    <row r="25" spans="1:9" x14ac:dyDescent="0.35">
      <c r="A25" s="551" t="s">
        <v>230</v>
      </c>
      <c r="B25" s="551"/>
    </row>
    <row r="26" spans="1:9" ht="14.25" x14ac:dyDescent="0.25">
      <c r="A26" s="550"/>
      <c r="B26" s="550"/>
    </row>
    <row r="27" spans="1:9" ht="14.25" x14ac:dyDescent="0.25">
      <c r="A27" s="15"/>
      <c r="B27" s="15"/>
    </row>
    <row r="28" spans="1:9" ht="15.75" customHeight="1" x14ac:dyDescent="0.35">
      <c r="A28" s="567" t="s">
        <v>490</v>
      </c>
      <c r="B28" s="516" t="s">
        <v>344</v>
      </c>
      <c r="C28" s="516"/>
      <c r="D28" s="516"/>
      <c r="E28" s="516"/>
      <c r="F28" s="516" t="s">
        <v>345</v>
      </c>
      <c r="G28" s="516"/>
      <c r="H28" s="516"/>
      <c r="I28" s="516"/>
    </row>
    <row r="29" spans="1:9" ht="28" x14ac:dyDescent="0.35">
      <c r="A29" s="568"/>
      <c r="B29" s="84" t="s">
        <v>46</v>
      </c>
      <c r="C29" s="84" t="s">
        <v>73</v>
      </c>
      <c r="D29" s="84" t="s">
        <v>66</v>
      </c>
      <c r="E29" s="84" t="s">
        <v>67</v>
      </c>
      <c r="F29" s="84" t="s">
        <v>46</v>
      </c>
      <c r="G29" s="84" t="s">
        <v>73</v>
      </c>
      <c r="H29" s="84" t="s">
        <v>66</v>
      </c>
      <c r="I29" s="84" t="s">
        <v>67</v>
      </c>
    </row>
    <row r="30" spans="1:9" s="12" customFormat="1" ht="14.25" x14ac:dyDescent="0.25">
      <c r="A30" s="52"/>
      <c r="B30" s="3"/>
      <c r="C30" s="3"/>
      <c r="D30" s="3"/>
      <c r="E30" s="3"/>
      <c r="F30" s="3"/>
      <c r="G30" s="3"/>
      <c r="H30" s="3"/>
      <c r="I30" s="3"/>
    </row>
    <row r="31" spans="1:9" ht="15" thickBot="1" x14ac:dyDescent="0.4">
      <c r="A31" s="53"/>
      <c r="B31" s="26"/>
      <c r="C31" s="26"/>
      <c r="D31" s="26"/>
      <c r="E31" s="26"/>
      <c r="F31" s="26"/>
      <c r="G31" s="26"/>
      <c r="H31" s="26"/>
      <c r="I31" s="26"/>
    </row>
    <row r="32" spans="1:9" ht="15" thickTop="1" x14ac:dyDescent="0.35">
      <c r="A32" s="89" t="s">
        <v>12</v>
      </c>
      <c r="B32" s="85"/>
      <c r="C32" s="85"/>
      <c r="D32" s="85"/>
      <c r="E32" s="85"/>
      <c r="F32" s="85"/>
      <c r="G32" s="85"/>
      <c r="H32" s="85"/>
      <c r="I32" s="85"/>
    </row>
    <row r="33" spans="1:2" x14ac:dyDescent="0.35">
      <c r="A33" s="6"/>
    </row>
    <row r="34" spans="1:2" x14ac:dyDescent="0.35">
      <c r="A34" s="74" t="s">
        <v>389</v>
      </c>
    </row>
    <row r="35" spans="1:2" ht="14.5" x14ac:dyDescent="0.35">
      <c r="A35" s="47"/>
    </row>
    <row r="36" spans="1:2" ht="14.5" x14ac:dyDescent="0.35">
      <c r="A36" s="514" t="s">
        <v>356</v>
      </c>
      <c r="B36" s="515"/>
    </row>
  </sheetData>
  <mergeCells count="14">
    <mergeCell ref="A36:B36"/>
    <mergeCell ref="A5:B5"/>
    <mergeCell ref="A6:B6"/>
    <mergeCell ref="A25:B25"/>
    <mergeCell ref="A26:B26"/>
    <mergeCell ref="F28:I28"/>
    <mergeCell ref="A21:B21"/>
    <mergeCell ref="A14:B14"/>
    <mergeCell ref="A10:A11"/>
    <mergeCell ref="B10:B11"/>
    <mergeCell ref="C10:C11"/>
    <mergeCell ref="D10:D11"/>
    <mergeCell ref="A28:A29"/>
    <mergeCell ref="B28:E28"/>
  </mergeCells>
  <pageMargins left="0.25" right="0.25" top="0.75" bottom="0.75" header="0.3" footer="0.3"/>
  <pageSetup paperSize="9" scale="9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13"/>
  <sheetViews>
    <sheetView showGridLines="0" zoomScaleNormal="100" workbookViewId="0"/>
  </sheetViews>
  <sheetFormatPr baseColWidth="10" defaultColWidth="11.453125" defaultRowHeight="14" x14ac:dyDescent="0.35"/>
  <cols>
    <col min="1" max="1" width="25.26953125" style="2" customWidth="1"/>
    <col min="2" max="2" width="22.453125" style="2" customWidth="1"/>
    <col min="3" max="3" width="17.26953125" style="2" customWidth="1"/>
    <col min="4" max="16384" width="11.453125" style="2"/>
  </cols>
  <sheetData>
    <row r="1" spans="1:2" ht="15" x14ac:dyDescent="0.25">
      <c r="A1" s="1" t="s">
        <v>288</v>
      </c>
    </row>
    <row r="2" spans="1:2" ht="14.25" x14ac:dyDescent="0.25">
      <c r="A2" s="21"/>
    </row>
    <row r="3" spans="1:2" x14ac:dyDescent="0.35">
      <c r="A3" s="74" t="s">
        <v>309</v>
      </c>
    </row>
    <row r="4" spans="1:2" ht="14.25" x14ac:dyDescent="0.25">
      <c r="A4" s="21"/>
    </row>
    <row r="5" spans="1:2" ht="14.5" x14ac:dyDescent="0.35">
      <c r="A5" s="550" t="s">
        <v>356</v>
      </c>
      <c r="B5" s="550"/>
    </row>
    <row r="6" spans="1:2" ht="14.25" x14ac:dyDescent="0.25">
      <c r="A6" s="15"/>
      <c r="B6" s="15"/>
    </row>
    <row r="7" spans="1:2" ht="15" x14ac:dyDescent="0.25">
      <c r="A7" s="74" t="s">
        <v>310</v>
      </c>
    </row>
    <row r="8" spans="1:2" ht="14.25" x14ac:dyDescent="0.25">
      <c r="A8" s="21"/>
    </row>
    <row r="9" spans="1:2" ht="14.5" x14ac:dyDescent="0.35">
      <c r="A9" s="550" t="s">
        <v>356</v>
      </c>
      <c r="B9" s="550"/>
    </row>
    <row r="10" spans="1:2" ht="15" x14ac:dyDescent="0.25">
      <c r="A10" s="1"/>
    </row>
    <row r="11" spans="1:2" x14ac:dyDescent="0.35">
      <c r="A11" s="74" t="s">
        <v>312</v>
      </c>
    </row>
    <row r="12" spans="1:2" ht="15" x14ac:dyDescent="0.25">
      <c r="A12" s="74"/>
    </row>
    <row r="13" spans="1:2" ht="14.5" x14ac:dyDescent="0.35">
      <c r="A13" s="550" t="s">
        <v>356</v>
      </c>
      <c r="B13" s="550"/>
    </row>
  </sheetData>
  <mergeCells count="3">
    <mergeCell ref="A5:B5"/>
    <mergeCell ref="A9:B9"/>
    <mergeCell ref="A13:B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62"/>
  <sheetViews>
    <sheetView showGridLines="0" topLeftCell="A31" zoomScaleNormal="100" workbookViewId="0">
      <selection activeCell="A58" sqref="A43:F58"/>
    </sheetView>
  </sheetViews>
  <sheetFormatPr baseColWidth="10" defaultColWidth="11.453125" defaultRowHeight="14" x14ac:dyDescent="0.35"/>
  <cols>
    <col min="1" max="1" width="12.1796875" style="143" customWidth="1"/>
    <col min="2" max="2" width="14.7265625" style="121" customWidth="1"/>
    <col min="3" max="3" width="44" style="121" customWidth="1"/>
    <col min="4" max="4" width="14.453125" style="121" customWidth="1"/>
    <col min="5" max="5" width="11.453125" style="121"/>
    <col min="6" max="6" width="14.7265625" style="121" customWidth="1"/>
    <col min="7" max="8" width="14.7265625" style="2" customWidth="1"/>
    <col min="9" max="16384" width="11.453125" style="2"/>
  </cols>
  <sheetData>
    <row r="1" spans="1:12" x14ac:dyDescent="0.35">
      <c r="A1" s="117" t="s">
        <v>291</v>
      </c>
      <c r="B1" s="122"/>
      <c r="C1" s="303" t="s">
        <v>634</v>
      </c>
      <c r="D1" s="303"/>
      <c r="E1" s="117"/>
      <c r="F1" s="117"/>
      <c r="G1" s="1"/>
    </row>
    <row r="2" spans="1:12" ht="16.5" x14ac:dyDescent="0.25">
      <c r="A2" s="107"/>
      <c r="C2" s="303" t="s">
        <v>655</v>
      </c>
    </row>
    <row r="3" spans="1:12" ht="16.5" x14ac:dyDescent="0.25">
      <c r="A3" s="107"/>
      <c r="C3" s="151"/>
    </row>
    <row r="4" spans="1:12" ht="16.5" x14ac:dyDescent="0.25">
      <c r="A4" s="120" t="s">
        <v>390</v>
      </c>
    </row>
    <row r="5" spans="1:12" ht="16.5" x14ac:dyDescent="0.25">
      <c r="A5" s="120"/>
      <c r="J5" s="2">
        <v>2018</v>
      </c>
      <c r="K5" s="2">
        <v>34871</v>
      </c>
      <c r="L5" s="147"/>
    </row>
    <row r="6" spans="1:12" ht="14.25" customHeight="1" x14ac:dyDescent="0.35">
      <c r="A6" s="569" t="s">
        <v>654</v>
      </c>
      <c r="B6" s="570"/>
      <c r="C6" s="571"/>
      <c r="D6" s="127"/>
      <c r="E6" s="127"/>
      <c r="F6" s="127"/>
      <c r="J6" s="2">
        <v>2019</v>
      </c>
      <c r="K6" s="147">
        <f>+F37</f>
        <v>10487.665999999999</v>
      </c>
    </row>
    <row r="7" spans="1:12" ht="16.5" x14ac:dyDescent="0.25">
      <c r="A7" s="125"/>
      <c r="B7" s="127"/>
      <c r="C7" s="127"/>
      <c r="D7" s="127"/>
      <c r="E7" s="127"/>
      <c r="F7" s="127"/>
    </row>
    <row r="8" spans="1:12" ht="14.25" customHeight="1" x14ac:dyDescent="0.35">
      <c r="A8" s="187" t="s">
        <v>5</v>
      </c>
      <c r="B8" s="187" t="s">
        <v>6</v>
      </c>
      <c r="C8" s="187" t="s">
        <v>7</v>
      </c>
      <c r="D8" s="180" t="s">
        <v>344</v>
      </c>
      <c r="E8" s="181"/>
      <c r="F8" s="182"/>
    </row>
    <row r="9" spans="1:12" ht="28" x14ac:dyDescent="0.35">
      <c r="A9" s="188"/>
      <c r="B9" s="188"/>
      <c r="C9" s="188"/>
      <c r="D9" s="129" t="s">
        <v>8</v>
      </c>
      <c r="E9" s="129" t="s">
        <v>9</v>
      </c>
      <c r="F9" s="129" t="s">
        <v>10</v>
      </c>
    </row>
    <row r="10" spans="1:12" ht="14.25" customHeight="1" x14ac:dyDescent="0.25">
      <c r="A10" s="130">
        <v>1</v>
      </c>
      <c r="B10" s="130"/>
      <c r="C10" s="152"/>
      <c r="D10" s="389"/>
      <c r="E10" s="356"/>
      <c r="F10" s="356"/>
      <c r="J10" s="72"/>
      <c r="K10" s="72"/>
    </row>
    <row r="11" spans="1:12" ht="15" customHeight="1" thickBot="1" x14ac:dyDescent="0.3">
      <c r="A11" s="152" t="s">
        <v>200</v>
      </c>
      <c r="B11" s="152"/>
      <c r="C11" s="152"/>
      <c r="D11" s="368"/>
      <c r="E11" s="368"/>
      <c r="F11" s="368"/>
    </row>
    <row r="12" spans="1:12" ht="17.25" thickTop="1" x14ac:dyDescent="0.25">
      <c r="A12" s="142" t="s">
        <v>12</v>
      </c>
      <c r="B12" s="132"/>
      <c r="C12" s="132"/>
      <c r="D12" s="386">
        <f>SUM(D10:D11)</f>
        <v>0</v>
      </c>
      <c r="E12" s="379"/>
      <c r="F12" s="386">
        <f>SUM(D12:E12)</f>
        <v>0</v>
      </c>
    </row>
    <row r="13" spans="1:12" ht="16.5" x14ac:dyDescent="0.25">
      <c r="A13" s="133"/>
      <c r="B13" s="133"/>
      <c r="C13" s="133"/>
      <c r="D13" s="133"/>
      <c r="E13" s="133"/>
      <c r="F13" s="139"/>
      <c r="G13" s="31"/>
      <c r="H13" s="31"/>
    </row>
    <row r="14" spans="1:12" ht="16.5" x14ac:dyDescent="0.25">
      <c r="A14" s="153" t="s">
        <v>119</v>
      </c>
      <c r="B14" s="186"/>
      <c r="C14" s="133"/>
      <c r="D14" s="133"/>
      <c r="E14" s="133"/>
      <c r="F14" s="139"/>
      <c r="G14" s="31"/>
      <c r="H14" s="31"/>
    </row>
    <row r="15" spans="1:12" ht="16.5" x14ac:dyDescent="0.3">
      <c r="A15" s="572">
        <v>0</v>
      </c>
      <c r="B15" s="573"/>
      <c r="C15" s="133"/>
      <c r="D15" s="133"/>
      <c r="E15" s="133"/>
      <c r="F15" s="139"/>
      <c r="G15" s="31"/>
      <c r="H15" s="31"/>
    </row>
    <row r="16" spans="1:12" ht="16.5" x14ac:dyDescent="0.25">
      <c r="A16" s="133"/>
      <c r="B16" s="133"/>
      <c r="C16" s="133"/>
      <c r="D16" s="133"/>
      <c r="E16" s="133"/>
      <c r="F16" s="139"/>
      <c r="G16" s="31"/>
      <c r="H16" s="31"/>
    </row>
    <row r="17" spans="1:11" ht="16.5" x14ac:dyDescent="0.25">
      <c r="A17" s="133"/>
      <c r="B17" s="133"/>
      <c r="C17" s="133"/>
      <c r="D17" s="133"/>
      <c r="E17" s="133"/>
      <c r="F17" s="139"/>
      <c r="G17" s="31"/>
      <c r="H17" s="31"/>
    </row>
    <row r="18" spans="1:11" ht="14.25" customHeight="1" x14ac:dyDescent="0.35">
      <c r="A18" s="187" t="s">
        <v>5</v>
      </c>
      <c r="B18" s="187" t="s">
        <v>6</v>
      </c>
      <c r="C18" s="187" t="s">
        <v>7</v>
      </c>
      <c r="D18" s="180" t="s">
        <v>345</v>
      </c>
      <c r="E18" s="181"/>
      <c r="F18" s="182"/>
    </row>
    <row r="19" spans="1:11" ht="28" x14ac:dyDescent="0.35">
      <c r="A19" s="188"/>
      <c r="B19" s="188"/>
      <c r="C19" s="188"/>
      <c r="D19" s="129" t="s">
        <v>8</v>
      </c>
      <c r="E19" s="129" t="s">
        <v>9</v>
      </c>
      <c r="F19" s="129" t="s">
        <v>10</v>
      </c>
    </row>
    <row r="20" spans="1:11" ht="33" x14ac:dyDescent="0.3">
      <c r="A20" s="130">
        <v>1</v>
      </c>
      <c r="B20" s="152" t="s">
        <v>656</v>
      </c>
      <c r="C20" s="152" t="s">
        <v>829</v>
      </c>
      <c r="D20" s="355"/>
      <c r="E20" s="355">
        <v>22897000</v>
      </c>
      <c r="F20" s="355">
        <f>+E20</f>
        <v>22897000</v>
      </c>
      <c r="J20" s="72"/>
      <c r="K20" s="72"/>
    </row>
    <row r="21" spans="1:11" ht="15" customHeight="1" thickBot="1" x14ac:dyDescent="0.3">
      <c r="A21" s="183" t="s">
        <v>200</v>
      </c>
      <c r="B21" s="184"/>
      <c r="C21" s="185"/>
      <c r="D21" s="368"/>
      <c r="E21" s="368"/>
      <c r="F21" s="368"/>
    </row>
    <row r="22" spans="1:11" s="74" customFormat="1" ht="17.25" thickTop="1" x14ac:dyDescent="0.25">
      <c r="A22" s="154" t="s">
        <v>12</v>
      </c>
      <c r="B22" s="155"/>
      <c r="C22" s="155"/>
      <c r="D22" s="362"/>
      <c r="E22" s="358">
        <v>22896.635999999999</v>
      </c>
      <c r="F22" s="358">
        <v>22896.635999999999</v>
      </c>
      <c r="G22" s="466"/>
    </row>
    <row r="23" spans="1:11" ht="16.5" x14ac:dyDescent="0.25">
      <c r="A23" s="133"/>
      <c r="B23" s="133"/>
      <c r="C23" s="133"/>
      <c r="D23" s="133"/>
      <c r="E23" s="133"/>
      <c r="F23" s="139"/>
      <c r="G23" s="31"/>
      <c r="H23" s="31"/>
    </row>
    <row r="24" spans="1:11" ht="16.5" x14ac:dyDescent="0.25">
      <c r="A24" s="484" t="s">
        <v>119</v>
      </c>
      <c r="B24" s="485"/>
      <c r="C24" s="133"/>
      <c r="D24" s="133"/>
      <c r="E24" s="133"/>
      <c r="F24" s="139"/>
      <c r="G24" s="31"/>
      <c r="H24" s="31"/>
    </row>
    <row r="25" spans="1:11" ht="16.5" x14ac:dyDescent="0.25">
      <c r="A25" s="488">
        <v>1</v>
      </c>
      <c r="B25" s="490"/>
      <c r="C25" s="133"/>
      <c r="D25" s="133"/>
      <c r="E25" s="133"/>
      <c r="F25" s="139"/>
      <c r="G25" s="31"/>
      <c r="H25" s="31"/>
    </row>
    <row r="26" spans="1:11" ht="16.5" x14ac:dyDescent="0.25">
      <c r="A26" s="133"/>
      <c r="B26" s="133"/>
      <c r="C26" s="133"/>
      <c r="D26" s="133"/>
      <c r="E26" s="133"/>
      <c r="F26" s="146"/>
      <c r="G26" s="29"/>
      <c r="H26" s="29"/>
    </row>
    <row r="27" spans="1:11" x14ac:dyDescent="0.35">
      <c r="A27" s="125" t="s">
        <v>346</v>
      </c>
      <c r="B27" s="127"/>
      <c r="C27" s="127"/>
      <c r="D27" s="127"/>
      <c r="E27" s="127"/>
      <c r="F27" s="127"/>
    </row>
    <row r="28" spans="1:11" ht="16.5" x14ac:dyDescent="0.25">
      <c r="A28" s="125"/>
      <c r="B28" s="127"/>
      <c r="C28" s="127"/>
      <c r="D28" s="127"/>
      <c r="E28" s="127"/>
      <c r="F28" s="127"/>
    </row>
    <row r="29" spans="1:11" ht="16.5" customHeight="1" x14ac:dyDescent="0.35">
      <c r="A29" s="488" t="s">
        <v>356</v>
      </c>
      <c r="B29" s="490"/>
      <c r="C29" s="127"/>
      <c r="D29" s="127"/>
      <c r="E29" s="127"/>
      <c r="F29" s="127"/>
    </row>
    <row r="30" spans="1:11" ht="16.5" x14ac:dyDescent="0.25">
      <c r="A30" s="120"/>
    </row>
    <row r="31" spans="1:11" ht="14.25" customHeight="1" x14ac:dyDescent="0.35">
      <c r="A31" s="486" t="s">
        <v>635</v>
      </c>
      <c r="B31" s="574"/>
      <c r="C31" s="487"/>
      <c r="D31" s="127"/>
      <c r="E31" s="127"/>
      <c r="F31" s="127"/>
    </row>
    <row r="32" spans="1:11" ht="16.5" x14ac:dyDescent="0.25">
      <c r="A32" s="125"/>
      <c r="B32" s="127"/>
      <c r="C32" s="127"/>
      <c r="D32" s="127"/>
      <c r="E32" s="127"/>
      <c r="F32" s="127"/>
    </row>
    <row r="33" spans="1:11" ht="14.25" customHeight="1" x14ac:dyDescent="0.35">
      <c r="A33" s="495" t="s">
        <v>5</v>
      </c>
      <c r="B33" s="495" t="s">
        <v>6</v>
      </c>
      <c r="C33" s="495" t="s">
        <v>7</v>
      </c>
      <c r="D33" s="542" t="s">
        <v>344</v>
      </c>
      <c r="E33" s="543"/>
      <c r="F33" s="544"/>
    </row>
    <row r="34" spans="1:11" ht="28" x14ac:dyDescent="0.35">
      <c r="A34" s="496"/>
      <c r="B34" s="496"/>
      <c r="C34" s="496"/>
      <c r="D34" s="129" t="s">
        <v>8</v>
      </c>
      <c r="E34" s="129" t="s">
        <v>9</v>
      </c>
      <c r="F34" s="129" t="s">
        <v>10</v>
      </c>
    </row>
    <row r="35" spans="1:11" ht="14.25" customHeight="1" x14ac:dyDescent="0.25">
      <c r="A35" s="130">
        <v>1</v>
      </c>
      <c r="B35" s="152" t="s">
        <v>558</v>
      </c>
      <c r="C35" s="152" t="s">
        <v>607</v>
      </c>
      <c r="D35" s="389">
        <v>10487.665999999999</v>
      </c>
      <c r="E35" s="356"/>
      <c r="F35" s="356">
        <f>SUM(D35:E35)</f>
        <v>10487.665999999999</v>
      </c>
      <c r="J35" s="72"/>
      <c r="K35" s="72"/>
    </row>
    <row r="36" spans="1:11" ht="15" customHeight="1" thickBot="1" x14ac:dyDescent="0.3">
      <c r="A36" s="500" t="s">
        <v>200</v>
      </c>
      <c r="B36" s="501"/>
      <c r="C36" s="502"/>
      <c r="D36" s="368"/>
      <c r="E36" s="368"/>
      <c r="F36" s="368"/>
    </row>
    <row r="37" spans="1:11" s="74" customFormat="1" ht="17.25" thickTop="1" x14ac:dyDescent="0.25">
      <c r="A37" s="154" t="s">
        <v>12</v>
      </c>
      <c r="B37" s="155"/>
      <c r="C37" s="155"/>
      <c r="D37" s="358">
        <f>SUM(D35:D36)</f>
        <v>10487.665999999999</v>
      </c>
      <c r="E37" s="362"/>
      <c r="F37" s="358">
        <f>SUM(D37:E37)</f>
        <v>10487.665999999999</v>
      </c>
    </row>
    <row r="38" spans="1:11" ht="16.5" x14ac:dyDescent="0.25">
      <c r="A38" s="133"/>
      <c r="B38" s="133"/>
      <c r="C38" s="133"/>
      <c r="D38" s="133"/>
      <c r="E38" s="133"/>
      <c r="F38" s="139"/>
      <c r="G38" s="31"/>
      <c r="H38" s="31"/>
    </row>
    <row r="39" spans="1:11" ht="16.5" x14ac:dyDescent="0.25">
      <c r="A39" s="484" t="s">
        <v>119</v>
      </c>
      <c r="B39" s="485"/>
      <c r="C39" s="133"/>
      <c r="D39" s="133"/>
      <c r="E39" s="133"/>
      <c r="F39" s="139"/>
      <c r="G39" s="31"/>
      <c r="H39" s="31"/>
    </row>
    <row r="40" spans="1:11" ht="16.5" x14ac:dyDescent="0.25">
      <c r="A40" s="488">
        <v>1</v>
      </c>
      <c r="B40" s="490"/>
      <c r="C40" s="133"/>
      <c r="D40" s="133"/>
      <c r="E40" s="133"/>
      <c r="F40" s="139"/>
      <c r="G40" s="31"/>
      <c r="H40" s="31"/>
    </row>
    <row r="41" spans="1:11" ht="16.5" x14ac:dyDescent="0.25">
      <c r="A41" s="133"/>
      <c r="B41" s="133"/>
      <c r="C41" s="133"/>
      <c r="D41" s="133"/>
      <c r="E41" s="133"/>
      <c r="F41" s="139"/>
      <c r="G41" s="31"/>
      <c r="H41" s="31"/>
    </row>
    <row r="42" spans="1:11" ht="16.5" x14ac:dyDescent="0.25">
      <c r="A42" s="133"/>
      <c r="B42" s="133"/>
      <c r="C42" s="133"/>
      <c r="D42" s="133"/>
      <c r="E42" s="133"/>
      <c r="F42" s="139"/>
      <c r="G42" s="31"/>
      <c r="H42" s="31"/>
    </row>
    <row r="43" spans="1:11" ht="14.25" customHeight="1" x14ac:dyDescent="0.35">
      <c r="A43" s="495" t="s">
        <v>5</v>
      </c>
      <c r="B43" s="495" t="s">
        <v>6</v>
      </c>
      <c r="C43" s="495" t="s">
        <v>7</v>
      </c>
      <c r="D43" s="542" t="s">
        <v>345</v>
      </c>
      <c r="E43" s="543"/>
      <c r="F43" s="544"/>
    </row>
    <row r="44" spans="1:11" ht="28" x14ac:dyDescent="0.35">
      <c r="A44" s="496"/>
      <c r="B44" s="496"/>
      <c r="C44" s="496"/>
      <c r="D44" s="129" t="s">
        <v>8</v>
      </c>
      <c r="E44" s="129" t="s">
        <v>9</v>
      </c>
      <c r="F44" s="129" t="s">
        <v>10</v>
      </c>
    </row>
    <row r="45" spans="1:11" ht="18" customHeight="1" x14ac:dyDescent="0.3">
      <c r="A45" s="130">
        <v>1</v>
      </c>
      <c r="B45" s="152" t="s">
        <v>636</v>
      </c>
      <c r="C45" s="152" t="s">
        <v>637</v>
      </c>
      <c r="D45" s="355"/>
      <c r="E45" s="355">
        <v>44000</v>
      </c>
      <c r="F45" s="355">
        <f t="shared" ref="F45:F54" si="0">SUM(E45)</f>
        <v>44000</v>
      </c>
      <c r="J45" s="72"/>
      <c r="K45" s="72"/>
    </row>
    <row r="46" spans="1:11" ht="18" customHeight="1" x14ac:dyDescent="0.3">
      <c r="A46" s="130">
        <v>2</v>
      </c>
      <c r="B46" s="152" t="s">
        <v>638</v>
      </c>
      <c r="C46" s="152" t="s">
        <v>639</v>
      </c>
      <c r="D46" s="355"/>
      <c r="E46" s="355">
        <v>17000</v>
      </c>
      <c r="F46" s="355">
        <f t="shared" si="0"/>
        <v>17000</v>
      </c>
      <c r="J46" s="72"/>
      <c r="K46" s="72"/>
    </row>
    <row r="47" spans="1:11" ht="16.5" x14ac:dyDescent="0.3">
      <c r="A47" s="130">
        <v>3</v>
      </c>
      <c r="B47" s="152" t="s">
        <v>640</v>
      </c>
      <c r="C47" s="152" t="s">
        <v>641</v>
      </c>
      <c r="D47" s="355"/>
      <c r="E47" s="355">
        <v>9000</v>
      </c>
      <c r="F47" s="355">
        <f t="shared" si="0"/>
        <v>9000</v>
      </c>
      <c r="J47" s="72"/>
      <c r="K47" s="72"/>
    </row>
    <row r="48" spans="1:11" ht="21" customHeight="1" x14ac:dyDescent="0.3">
      <c r="A48" s="130">
        <v>4</v>
      </c>
      <c r="B48" s="152" t="s">
        <v>558</v>
      </c>
      <c r="C48" s="152" t="s">
        <v>867</v>
      </c>
      <c r="D48" s="355"/>
      <c r="E48" s="355">
        <v>11812000</v>
      </c>
      <c r="F48" s="355">
        <f t="shared" si="0"/>
        <v>11812000</v>
      </c>
    </row>
    <row r="49" spans="1:8" ht="19.5" customHeight="1" x14ac:dyDescent="0.3">
      <c r="A49" s="130">
        <v>5</v>
      </c>
      <c r="B49" s="152" t="s">
        <v>642</v>
      </c>
      <c r="C49" s="152" t="s">
        <v>643</v>
      </c>
      <c r="D49" s="355"/>
      <c r="E49" s="355">
        <v>16000</v>
      </c>
      <c r="F49" s="355">
        <f t="shared" si="0"/>
        <v>16000</v>
      </c>
    </row>
    <row r="50" spans="1:8" ht="20.25" customHeight="1" x14ac:dyDescent="0.3">
      <c r="A50" s="130">
        <v>6</v>
      </c>
      <c r="B50" s="152" t="s">
        <v>644</v>
      </c>
      <c r="C50" s="152" t="s">
        <v>645</v>
      </c>
      <c r="D50" s="355"/>
      <c r="E50" s="355">
        <v>11000</v>
      </c>
      <c r="F50" s="355">
        <f t="shared" si="0"/>
        <v>11000</v>
      </c>
    </row>
    <row r="51" spans="1:8" ht="22.5" customHeight="1" x14ac:dyDescent="0.3">
      <c r="A51" s="130">
        <v>7</v>
      </c>
      <c r="B51" s="152" t="s">
        <v>646</v>
      </c>
      <c r="C51" s="152" t="s">
        <v>647</v>
      </c>
      <c r="D51" s="355"/>
      <c r="E51" s="355">
        <v>20000</v>
      </c>
      <c r="F51" s="355">
        <f t="shared" si="0"/>
        <v>20000</v>
      </c>
    </row>
    <row r="52" spans="1:8" ht="21" customHeight="1" x14ac:dyDescent="0.3">
      <c r="A52" s="130">
        <v>8</v>
      </c>
      <c r="B52" s="152" t="s">
        <v>648</v>
      </c>
      <c r="C52" s="152" t="s">
        <v>649</v>
      </c>
      <c r="D52" s="355"/>
      <c r="E52" s="355">
        <v>11000</v>
      </c>
      <c r="F52" s="355">
        <f t="shared" si="0"/>
        <v>11000</v>
      </c>
    </row>
    <row r="53" spans="1:8" ht="22.5" customHeight="1" x14ac:dyDescent="0.3">
      <c r="A53" s="130">
        <v>9</v>
      </c>
      <c r="B53" s="152" t="s">
        <v>650</v>
      </c>
      <c r="C53" s="152" t="s">
        <v>651</v>
      </c>
      <c r="D53" s="355"/>
      <c r="E53" s="355">
        <v>34000</v>
      </c>
      <c r="F53" s="355">
        <f t="shared" si="0"/>
        <v>34000</v>
      </c>
    </row>
    <row r="54" spans="1:8" ht="15" customHeight="1" thickBot="1" x14ac:dyDescent="0.35">
      <c r="A54" s="500" t="s">
        <v>200</v>
      </c>
      <c r="B54" s="501"/>
      <c r="C54" s="502"/>
      <c r="D54" s="368"/>
      <c r="E54" s="368"/>
      <c r="F54" s="365">
        <f t="shared" si="0"/>
        <v>0</v>
      </c>
    </row>
    <row r="55" spans="1:8" s="74" customFormat="1" ht="17.25" thickTop="1" x14ac:dyDescent="0.3">
      <c r="A55" s="154" t="s">
        <v>12</v>
      </c>
      <c r="B55" s="439"/>
      <c r="C55" s="439"/>
      <c r="D55" s="362"/>
      <c r="E55" s="464">
        <f>SUM(E45:E54)</f>
        <v>11974000</v>
      </c>
      <c r="F55" s="465">
        <f>SUM(F45:F54)</f>
        <v>11974000</v>
      </c>
    </row>
    <row r="56" spans="1:8" ht="16.5" x14ac:dyDescent="0.25">
      <c r="A56" s="133"/>
      <c r="B56" s="133"/>
      <c r="C56" s="133"/>
      <c r="D56" s="133"/>
      <c r="E56" s="133"/>
      <c r="F56" s="139"/>
      <c r="G56" s="31"/>
      <c r="H56" s="31"/>
    </row>
    <row r="57" spans="1:8" ht="16.5" x14ac:dyDescent="0.25">
      <c r="A57" s="484" t="s">
        <v>119</v>
      </c>
      <c r="B57" s="485"/>
      <c r="C57" s="133"/>
      <c r="D57" s="133"/>
      <c r="E57" s="133"/>
      <c r="F57" s="139"/>
      <c r="G57" s="31"/>
      <c r="H57" s="31"/>
    </row>
    <row r="58" spans="1:8" ht="14.5" x14ac:dyDescent="0.35">
      <c r="A58" s="488">
        <v>9</v>
      </c>
      <c r="B58" s="490"/>
      <c r="C58" s="133"/>
      <c r="D58" s="133"/>
      <c r="E58" s="133"/>
      <c r="F58" s="139"/>
      <c r="G58" s="31"/>
      <c r="H58" s="31"/>
    </row>
    <row r="59" spans="1:8" x14ac:dyDescent="0.35">
      <c r="A59" s="133"/>
      <c r="B59" s="133"/>
      <c r="C59" s="133"/>
      <c r="D59" s="133"/>
      <c r="E59" s="133"/>
      <c r="F59" s="146"/>
      <c r="G59" s="29"/>
      <c r="H59" s="29"/>
    </row>
    <row r="60" spans="1:8" x14ac:dyDescent="0.35">
      <c r="A60" s="125" t="s">
        <v>346</v>
      </c>
      <c r="B60" s="127"/>
      <c r="C60" s="127"/>
      <c r="D60" s="127"/>
      <c r="E60" s="127"/>
      <c r="F60" s="127"/>
    </row>
    <row r="61" spans="1:8" x14ac:dyDescent="0.35">
      <c r="A61" s="133"/>
      <c r="B61" s="133"/>
      <c r="C61" s="133"/>
      <c r="D61" s="133"/>
      <c r="E61" s="133"/>
      <c r="F61" s="146"/>
      <c r="G61" s="29"/>
      <c r="H61" s="29"/>
    </row>
    <row r="62" spans="1:8" x14ac:dyDescent="0.35">
      <c r="A62" s="488" t="s">
        <v>356</v>
      </c>
      <c r="B62" s="490"/>
      <c r="C62" s="127"/>
      <c r="D62" s="127"/>
      <c r="E62" s="127"/>
      <c r="F62" s="127"/>
    </row>
  </sheetData>
  <protectedRanges>
    <protectedRange sqref="E46" name="Rango1_15_3_2"/>
  </protectedRanges>
  <mergeCells count="21">
    <mergeCell ref="D43:F43"/>
    <mergeCell ref="A6:C6"/>
    <mergeCell ref="A15:B15"/>
    <mergeCell ref="D33:F33"/>
    <mergeCell ref="A36:C36"/>
    <mergeCell ref="A39:B39"/>
    <mergeCell ref="A24:B24"/>
    <mergeCell ref="A25:B25"/>
    <mergeCell ref="A29:B29"/>
    <mergeCell ref="A31:C31"/>
    <mergeCell ref="A33:A34"/>
    <mergeCell ref="B33:B34"/>
    <mergeCell ref="C33:C34"/>
    <mergeCell ref="A62:B62"/>
    <mergeCell ref="A54:C54"/>
    <mergeCell ref="A57:B57"/>
    <mergeCell ref="A58:B58"/>
    <mergeCell ref="A40:B40"/>
    <mergeCell ref="A43:A44"/>
    <mergeCell ref="B43:B44"/>
    <mergeCell ref="C43:C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12"/>
  <sheetViews>
    <sheetView showGridLines="0" topLeftCell="A4" zoomScaleNormal="100" workbookViewId="0"/>
  </sheetViews>
  <sheetFormatPr baseColWidth="10" defaultColWidth="9.1796875" defaultRowHeight="14" x14ac:dyDescent="0.35"/>
  <cols>
    <col min="1" max="1" width="96.54296875" style="121" customWidth="1"/>
    <col min="2" max="2" width="12.453125" style="2" bestFit="1" customWidth="1"/>
    <col min="3" max="16384" width="9.1796875" style="2"/>
  </cols>
  <sheetData>
    <row r="1" spans="1:14" ht="14.5" x14ac:dyDescent="0.35">
      <c r="A1" s="252" t="s">
        <v>245</v>
      </c>
      <c r="N1" s="83"/>
    </row>
    <row r="2" spans="1:14" ht="16.5" x14ac:dyDescent="0.25">
      <c r="A2" s="120"/>
    </row>
    <row r="3" spans="1:14" ht="61.5" customHeight="1" x14ac:dyDescent="0.35">
      <c r="A3" s="107" t="s">
        <v>527</v>
      </c>
    </row>
    <row r="4" spans="1:14" ht="42" x14ac:dyDescent="0.35">
      <c r="A4" s="107" t="s">
        <v>528</v>
      </c>
    </row>
    <row r="5" spans="1:14" ht="42" x14ac:dyDescent="0.35">
      <c r="A5" s="107" t="s">
        <v>529</v>
      </c>
    </row>
    <row r="6" spans="1:14" ht="16.5" x14ac:dyDescent="0.25">
      <c r="A6" s="110"/>
    </row>
    <row r="7" spans="1:14" ht="28" x14ac:dyDescent="0.35">
      <c r="A7" s="107" t="s">
        <v>530</v>
      </c>
    </row>
    <row r="8" spans="1:14" ht="16.5" x14ac:dyDescent="0.25">
      <c r="A8" s="110"/>
    </row>
    <row r="9" spans="1:14" x14ac:dyDescent="0.35">
      <c r="A9" s="107" t="s">
        <v>531</v>
      </c>
    </row>
    <row r="10" spans="1:14" ht="16.5" x14ac:dyDescent="0.25">
      <c r="A10" s="107"/>
    </row>
    <row r="11" spans="1:14" x14ac:dyDescent="0.35">
      <c r="A11" s="107" t="s">
        <v>532</v>
      </c>
    </row>
    <row r="12" spans="1:14" ht="16.5" x14ac:dyDescent="0.25">
      <c r="A12" s="107" t="s">
        <v>533</v>
      </c>
    </row>
  </sheetData>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82"/>
  <sheetViews>
    <sheetView showGridLines="0" tabSelected="1" topLeftCell="A53" zoomScaleNormal="100" workbookViewId="0">
      <selection activeCell="F70" sqref="F70"/>
    </sheetView>
  </sheetViews>
  <sheetFormatPr baseColWidth="10" defaultColWidth="11.453125" defaultRowHeight="14" x14ac:dyDescent="0.35"/>
  <cols>
    <col min="1" max="1" width="12.7265625" style="2" customWidth="1"/>
    <col min="2" max="2" width="17.26953125" style="2" customWidth="1"/>
    <col min="3" max="3" width="21.1796875" style="2" customWidth="1"/>
    <col min="4" max="4" width="11.453125" style="2"/>
    <col min="5" max="6" width="12.7265625" style="2" customWidth="1"/>
    <col min="7" max="7" width="12.54296875" style="2" customWidth="1"/>
    <col min="8" max="8" width="13" style="2" customWidth="1"/>
    <col min="9" max="16384" width="11.453125" style="2"/>
  </cols>
  <sheetData>
    <row r="1" spans="1:10" x14ac:dyDescent="0.35">
      <c r="A1" s="1" t="s">
        <v>270</v>
      </c>
      <c r="B1" s="1"/>
      <c r="C1" s="1"/>
      <c r="D1" s="1"/>
      <c r="E1" s="1"/>
      <c r="F1" s="1"/>
      <c r="G1" s="1"/>
      <c r="H1" s="1"/>
      <c r="I1" s="1"/>
      <c r="J1" s="1"/>
    </row>
    <row r="2" spans="1:10" ht="14.25" x14ac:dyDescent="0.25">
      <c r="A2" s="6"/>
      <c r="B2" s="6"/>
      <c r="C2" s="4"/>
    </row>
    <row r="3" spans="1:10" ht="15" hidden="1" x14ac:dyDescent="0.25">
      <c r="A3" s="74" t="s">
        <v>130</v>
      </c>
      <c r="B3" s="7"/>
      <c r="D3" s="7"/>
      <c r="E3" s="4"/>
      <c r="F3" s="7"/>
      <c r="G3" s="7"/>
      <c r="H3" s="7"/>
      <c r="I3" s="7"/>
    </row>
    <row r="4" spans="1:10" ht="15" hidden="1" x14ac:dyDescent="0.25">
      <c r="A4" s="74"/>
      <c r="B4" s="7"/>
      <c r="D4" s="7"/>
      <c r="E4" s="4"/>
      <c r="F4" s="7"/>
      <c r="G4" s="7"/>
      <c r="H4" s="7"/>
      <c r="I4"/>
    </row>
    <row r="5" spans="1:10" s="160" customFormat="1" ht="15" hidden="1" customHeight="1" x14ac:dyDescent="0.25">
      <c r="A5" s="157"/>
      <c r="B5" s="158"/>
      <c r="C5" s="159"/>
      <c r="D5" s="115"/>
      <c r="F5" s="115"/>
      <c r="G5" s="115"/>
      <c r="H5" s="115"/>
      <c r="I5" s="161"/>
    </row>
    <row r="6" spans="1:10" s="12" customFormat="1" ht="15" hidden="1" x14ac:dyDescent="0.25">
      <c r="A6" s="46"/>
      <c r="I6"/>
    </row>
    <row r="7" spans="1:10" ht="15.75" hidden="1" customHeight="1" x14ac:dyDescent="0.25">
      <c r="A7" s="516" t="s">
        <v>344</v>
      </c>
      <c r="B7" s="516"/>
      <c r="C7" s="516"/>
      <c r="D7" s="516"/>
      <c r="E7" s="516"/>
      <c r="F7" s="516"/>
      <c r="G7" s="516"/>
      <c r="H7" s="516"/>
      <c r="I7"/>
    </row>
    <row r="8" spans="1:10" ht="42.75" hidden="1" x14ac:dyDescent="0.25">
      <c r="A8" s="97" t="s">
        <v>5</v>
      </c>
      <c r="B8" s="97" t="s">
        <v>6</v>
      </c>
      <c r="C8" s="97" t="s">
        <v>82</v>
      </c>
      <c r="D8" s="97" t="s">
        <v>491</v>
      </c>
      <c r="E8" s="97" t="s">
        <v>83</v>
      </c>
      <c r="F8" s="97" t="s">
        <v>492</v>
      </c>
      <c r="G8" s="97" t="s">
        <v>493</v>
      </c>
      <c r="H8" s="97" t="s">
        <v>10</v>
      </c>
      <c r="I8"/>
    </row>
    <row r="9" spans="1:10" ht="15" hidden="1" customHeight="1" x14ac:dyDescent="0.25">
      <c r="A9" s="30">
        <v>1</v>
      </c>
      <c r="B9" s="99"/>
      <c r="C9" s="99"/>
      <c r="D9" s="99"/>
      <c r="E9" s="99"/>
      <c r="F9" s="99"/>
      <c r="G9" s="99"/>
      <c r="H9" s="99"/>
      <c r="I9"/>
    </row>
    <row r="10" spans="1:10" ht="15" hidden="1" x14ac:dyDescent="0.25">
      <c r="A10" s="30">
        <v>2</v>
      </c>
      <c r="B10" s="99"/>
      <c r="C10" s="99"/>
      <c r="D10" s="99"/>
      <c r="E10" s="99"/>
      <c r="F10" s="99"/>
      <c r="G10" s="99"/>
      <c r="H10" s="99"/>
      <c r="I10"/>
    </row>
    <row r="11" spans="1:10" ht="15" hidden="1" x14ac:dyDescent="0.25">
      <c r="A11" s="30">
        <v>3</v>
      </c>
      <c r="B11" s="99"/>
      <c r="C11" s="99"/>
      <c r="D11" s="99"/>
      <c r="E11" s="99"/>
      <c r="F11" s="99"/>
      <c r="G11" s="99"/>
      <c r="H11" s="99"/>
      <c r="I11"/>
    </row>
    <row r="12" spans="1:10" ht="15" hidden="1" x14ac:dyDescent="0.25">
      <c r="A12" s="30">
        <v>4</v>
      </c>
      <c r="B12" s="99"/>
      <c r="C12" s="99"/>
      <c r="D12" s="99"/>
      <c r="E12" s="99"/>
      <c r="F12" s="99"/>
      <c r="G12" s="99"/>
      <c r="H12" s="99"/>
      <c r="I12"/>
    </row>
    <row r="13" spans="1:10" ht="15" hidden="1" x14ac:dyDescent="0.25">
      <c r="A13" s="30">
        <v>5</v>
      </c>
      <c r="B13" s="99"/>
      <c r="C13" s="99"/>
      <c r="D13" s="99"/>
      <c r="E13" s="99"/>
      <c r="F13" s="99"/>
      <c r="G13" s="99"/>
      <c r="H13" s="99"/>
      <c r="I13"/>
    </row>
    <row r="14" spans="1:10" ht="15" hidden="1" customHeight="1" x14ac:dyDescent="0.25">
      <c r="A14" s="587" t="s">
        <v>84</v>
      </c>
      <c r="B14" s="588"/>
      <c r="C14" s="588"/>
      <c r="D14" s="588"/>
      <c r="E14" s="589"/>
      <c r="F14" s="101"/>
      <c r="G14" s="99"/>
      <c r="H14" s="99"/>
      <c r="I14"/>
    </row>
    <row r="15" spans="1:10" ht="15" hidden="1" x14ac:dyDescent="0.25">
      <c r="A15" s="575" t="s">
        <v>12</v>
      </c>
      <c r="B15" s="575"/>
      <c r="C15" s="575"/>
      <c r="D15" s="575"/>
      <c r="E15" s="575"/>
      <c r="F15" s="575"/>
      <c r="G15" s="90"/>
      <c r="H15" s="90"/>
      <c r="I15"/>
    </row>
    <row r="16" spans="1:10" ht="15" hidden="1" x14ac:dyDescent="0.25">
      <c r="A16" s="28"/>
      <c r="B16" s="28"/>
      <c r="C16" s="28"/>
      <c r="D16" s="28"/>
      <c r="E16" s="31"/>
      <c r="F16" s="31"/>
      <c r="G16" s="31"/>
      <c r="H16" s="31"/>
      <c r="I16"/>
      <c r="J16" s="31"/>
    </row>
    <row r="17" spans="1:10" ht="14.25" hidden="1" x14ac:dyDescent="0.25">
      <c r="A17" s="551" t="s">
        <v>119</v>
      </c>
      <c r="B17" s="551"/>
      <c r="C17" s="551"/>
      <c r="D17" s="28"/>
      <c r="E17" s="31"/>
      <c r="F17" s="31"/>
      <c r="G17" s="31"/>
      <c r="H17" s="31"/>
      <c r="I17" s="31"/>
      <c r="J17" s="31"/>
    </row>
    <row r="18" spans="1:10" ht="14.25" hidden="1" x14ac:dyDescent="0.25">
      <c r="A18" s="550"/>
      <c r="B18" s="550"/>
      <c r="C18" s="550"/>
      <c r="D18" s="28"/>
      <c r="E18" s="31"/>
      <c r="F18" s="31"/>
      <c r="G18" s="31"/>
      <c r="H18" s="31"/>
      <c r="I18" s="31"/>
      <c r="J18" s="31"/>
    </row>
    <row r="19" spans="1:10" ht="14.25" hidden="1" x14ac:dyDescent="0.25">
      <c r="A19" s="28"/>
      <c r="B19" s="28"/>
      <c r="C19" s="28"/>
      <c r="D19" s="28"/>
      <c r="E19" s="31"/>
      <c r="F19" s="31"/>
      <c r="G19" s="31"/>
      <c r="H19" s="31"/>
      <c r="I19" s="31"/>
      <c r="J19" s="31"/>
    </row>
    <row r="20" spans="1:10" ht="15.75" hidden="1" customHeight="1" x14ac:dyDescent="0.25">
      <c r="A20" s="516" t="s">
        <v>345</v>
      </c>
      <c r="B20" s="516"/>
      <c r="C20" s="516"/>
      <c r="D20" s="516"/>
      <c r="E20" s="516"/>
      <c r="F20" s="516"/>
      <c r="G20" s="516"/>
      <c r="H20" s="516"/>
      <c r="I20"/>
    </row>
    <row r="21" spans="1:10" ht="42.75" hidden="1" x14ac:dyDescent="0.25">
      <c r="A21" s="97" t="s">
        <v>5</v>
      </c>
      <c r="B21" s="97" t="s">
        <v>6</v>
      </c>
      <c r="C21" s="97" t="s">
        <v>82</v>
      </c>
      <c r="D21" s="97" t="s">
        <v>491</v>
      </c>
      <c r="E21" s="97" t="s">
        <v>83</v>
      </c>
      <c r="F21" s="97" t="s">
        <v>492</v>
      </c>
      <c r="G21" s="97" t="s">
        <v>493</v>
      </c>
      <c r="H21" s="97" t="s">
        <v>10</v>
      </c>
      <c r="I21"/>
    </row>
    <row r="22" spans="1:10" ht="15" hidden="1" customHeight="1" x14ac:dyDescent="0.25">
      <c r="A22" s="30">
        <v>1</v>
      </c>
      <c r="B22" s="99"/>
      <c r="C22" s="99"/>
      <c r="D22" s="99"/>
      <c r="E22" s="99"/>
      <c r="F22" s="99"/>
      <c r="G22" s="99"/>
      <c r="H22" s="99"/>
      <c r="I22"/>
    </row>
    <row r="23" spans="1:10" ht="15" hidden="1" x14ac:dyDescent="0.25">
      <c r="A23" s="30">
        <v>2</v>
      </c>
      <c r="B23" s="99"/>
      <c r="C23" s="99"/>
      <c r="D23" s="99"/>
      <c r="E23" s="99"/>
      <c r="F23" s="99"/>
      <c r="G23" s="99"/>
      <c r="H23" s="99"/>
      <c r="I23"/>
    </row>
    <row r="24" spans="1:10" ht="15" hidden="1" x14ac:dyDescent="0.25">
      <c r="A24" s="30">
        <v>3</v>
      </c>
      <c r="B24" s="99"/>
      <c r="C24" s="99"/>
      <c r="D24" s="99"/>
      <c r="E24" s="99"/>
      <c r="F24" s="99"/>
      <c r="G24" s="99"/>
      <c r="H24" s="99"/>
      <c r="I24"/>
    </row>
    <row r="25" spans="1:10" ht="15" hidden="1" x14ac:dyDescent="0.25">
      <c r="A25" s="30">
        <v>4</v>
      </c>
      <c r="B25" s="99"/>
      <c r="C25" s="99"/>
      <c r="D25" s="99"/>
      <c r="E25" s="99"/>
      <c r="F25" s="99"/>
      <c r="G25" s="99"/>
      <c r="H25" s="99"/>
      <c r="I25"/>
    </row>
    <row r="26" spans="1:10" ht="15" hidden="1" x14ac:dyDescent="0.25">
      <c r="A26" s="30">
        <v>5</v>
      </c>
      <c r="B26" s="99"/>
      <c r="C26" s="99"/>
      <c r="D26" s="99"/>
      <c r="E26" s="99"/>
      <c r="F26" s="99"/>
      <c r="G26" s="99"/>
      <c r="H26" s="99"/>
      <c r="I26"/>
    </row>
    <row r="27" spans="1:10" ht="15" hidden="1" customHeight="1" x14ac:dyDescent="0.25">
      <c r="A27" s="587" t="s">
        <v>84</v>
      </c>
      <c r="B27" s="588"/>
      <c r="C27" s="588"/>
      <c r="D27" s="588"/>
      <c r="E27" s="589"/>
      <c r="F27" s="101"/>
      <c r="G27" s="99"/>
      <c r="H27" s="99"/>
      <c r="I27"/>
    </row>
    <row r="28" spans="1:10" ht="15" hidden="1" x14ac:dyDescent="0.25">
      <c r="A28" s="575" t="s">
        <v>12</v>
      </c>
      <c r="B28" s="575"/>
      <c r="C28" s="575"/>
      <c r="D28" s="575"/>
      <c r="E28" s="575"/>
      <c r="F28" s="575"/>
      <c r="G28" s="90"/>
      <c r="H28" s="90"/>
      <c r="I28"/>
    </row>
    <row r="29" spans="1:10" ht="14.25" hidden="1" x14ac:dyDescent="0.25">
      <c r="A29" s="28"/>
      <c r="B29" s="28"/>
      <c r="C29" s="28"/>
      <c r="D29" s="28"/>
      <c r="E29" s="29"/>
      <c r="F29" s="29"/>
      <c r="G29" s="29"/>
      <c r="H29" s="29"/>
      <c r="I29" s="29"/>
      <c r="J29" s="29"/>
    </row>
    <row r="30" spans="1:10" ht="14.25" hidden="1" x14ac:dyDescent="0.25">
      <c r="A30" s="551" t="s">
        <v>119</v>
      </c>
      <c r="B30" s="551"/>
      <c r="C30" s="551"/>
      <c r="D30" s="28"/>
      <c r="E30" s="29"/>
      <c r="F30" s="29"/>
      <c r="G30" s="29"/>
      <c r="H30" s="29"/>
      <c r="I30" s="29"/>
      <c r="J30" s="29"/>
    </row>
    <row r="31" spans="1:10" ht="14.25" hidden="1" x14ac:dyDescent="0.25">
      <c r="A31" s="550"/>
      <c r="B31" s="550"/>
      <c r="C31" s="550"/>
      <c r="D31" s="28"/>
      <c r="E31" s="29"/>
      <c r="F31" s="29"/>
      <c r="G31" s="29"/>
      <c r="H31" s="29"/>
      <c r="I31" s="29"/>
      <c r="J31" s="29"/>
    </row>
    <row r="32" spans="1:10" s="160" customFormat="1" ht="14.25" x14ac:dyDescent="0.25">
      <c r="A32" s="168"/>
      <c r="B32" s="168"/>
      <c r="C32" s="164"/>
      <c r="D32" s="164"/>
      <c r="E32" s="165"/>
      <c r="F32" s="165"/>
      <c r="G32" s="165"/>
      <c r="H32" s="165"/>
      <c r="I32" s="165"/>
      <c r="J32" s="165"/>
    </row>
    <row r="33" spans="1:10" s="160" customFormat="1" ht="15.75" customHeight="1" x14ac:dyDescent="0.35">
      <c r="A33" s="115" t="s">
        <v>131</v>
      </c>
      <c r="B33" s="115"/>
      <c r="C33" s="115"/>
      <c r="D33" s="115"/>
      <c r="E33" s="115"/>
      <c r="F33" s="115"/>
      <c r="G33" s="115"/>
      <c r="H33" s="115"/>
      <c r="I33" s="115"/>
      <c r="J33" s="115"/>
    </row>
    <row r="34" spans="1:10" s="160" customFormat="1" ht="15.75" customHeight="1" x14ac:dyDescent="0.25">
      <c r="A34" s="115"/>
      <c r="B34" s="115"/>
      <c r="C34" s="115"/>
      <c r="D34" s="115"/>
      <c r="E34" s="115"/>
      <c r="F34" s="115"/>
      <c r="G34" s="115"/>
      <c r="H34" s="115"/>
      <c r="I34" s="115"/>
      <c r="J34" s="115"/>
    </row>
    <row r="35" spans="1:10" s="115" customFormat="1" ht="15.75" customHeight="1" x14ac:dyDescent="0.25">
      <c r="A35" s="584" t="s">
        <v>661</v>
      </c>
      <c r="B35" s="585"/>
      <c r="C35" s="586"/>
    </row>
    <row r="36" spans="1:10" s="160" customFormat="1" ht="14.25" x14ac:dyDescent="0.25">
      <c r="A36" s="166"/>
      <c r="B36" s="166"/>
    </row>
    <row r="37" spans="1:10" s="160" customFormat="1" ht="15.75" customHeight="1" x14ac:dyDescent="0.25">
      <c r="A37" s="556" t="s">
        <v>494</v>
      </c>
      <c r="B37" s="556"/>
      <c r="C37" s="556"/>
      <c r="D37" s="556"/>
      <c r="E37" s="556"/>
      <c r="F37" s="556"/>
      <c r="G37" s="556"/>
      <c r="H37" s="556"/>
      <c r="I37" s="161"/>
    </row>
    <row r="38" spans="1:10" s="160" customFormat="1" ht="42" x14ac:dyDescent="0.35">
      <c r="A38" s="167" t="s">
        <v>5</v>
      </c>
      <c r="B38" s="167" t="s">
        <v>6</v>
      </c>
      <c r="C38" s="167" t="s">
        <v>82</v>
      </c>
      <c r="D38" s="167" t="s">
        <v>491</v>
      </c>
      <c r="E38" s="167" t="s">
        <v>83</v>
      </c>
      <c r="F38" s="167" t="s">
        <v>492</v>
      </c>
      <c r="G38" s="167" t="s">
        <v>493</v>
      </c>
      <c r="H38" s="167" t="s">
        <v>10</v>
      </c>
      <c r="I38" s="161"/>
    </row>
    <row r="39" spans="1:10" s="160" customFormat="1" ht="15" customHeight="1" x14ac:dyDescent="0.25">
      <c r="A39" s="162">
        <v>1</v>
      </c>
      <c r="B39" s="162"/>
      <c r="C39" s="162"/>
      <c r="D39" s="162"/>
      <c r="E39" s="162"/>
      <c r="F39" s="162"/>
      <c r="G39" s="162"/>
      <c r="H39" s="162"/>
      <c r="I39" s="161"/>
    </row>
    <row r="40" spans="1:10" s="160" customFormat="1" ht="15" x14ac:dyDescent="0.25">
      <c r="A40" s="576" t="s">
        <v>12</v>
      </c>
      <c r="B40" s="576"/>
      <c r="C40" s="576"/>
      <c r="D40" s="576"/>
      <c r="E40" s="576"/>
      <c r="F40" s="576"/>
      <c r="G40" s="167"/>
      <c r="H40" s="167">
        <v>0</v>
      </c>
      <c r="I40" s="161"/>
    </row>
    <row r="41" spans="1:10" s="160" customFormat="1" ht="14.25" x14ac:dyDescent="0.25">
      <c r="A41" s="164"/>
      <c r="B41" s="164"/>
      <c r="C41" s="164"/>
      <c r="D41" s="164"/>
      <c r="E41" s="168"/>
      <c r="F41" s="168"/>
      <c r="G41" s="168"/>
      <c r="H41" s="168"/>
      <c r="I41" s="168"/>
      <c r="J41" s="168"/>
    </row>
    <row r="42" spans="1:10" s="160" customFormat="1" ht="14.25" x14ac:dyDescent="0.25">
      <c r="A42" s="555" t="s">
        <v>119</v>
      </c>
      <c r="B42" s="555"/>
      <c r="C42" s="555"/>
      <c r="D42" s="164"/>
      <c r="E42" s="168"/>
      <c r="F42" s="168"/>
      <c r="G42" s="168"/>
      <c r="H42" s="168"/>
      <c r="I42" s="168"/>
      <c r="J42" s="168"/>
    </row>
    <row r="43" spans="1:10" s="160" customFormat="1" ht="14.25" x14ac:dyDescent="0.25">
      <c r="A43" s="577">
        <v>0</v>
      </c>
      <c r="B43" s="577"/>
      <c r="C43" s="577"/>
      <c r="D43" s="164"/>
      <c r="E43" s="168"/>
      <c r="F43" s="168"/>
      <c r="G43" s="168"/>
      <c r="H43" s="168"/>
      <c r="I43" s="168"/>
      <c r="J43" s="168"/>
    </row>
    <row r="44" spans="1:10" s="160" customFormat="1" ht="14.25" x14ac:dyDescent="0.25">
      <c r="A44" s="164"/>
      <c r="B44" s="164"/>
      <c r="C44" s="164"/>
      <c r="D44" s="164"/>
      <c r="E44" s="168"/>
      <c r="F44" s="168"/>
      <c r="G44" s="168"/>
      <c r="H44" s="168"/>
      <c r="I44" s="168"/>
      <c r="J44" s="168"/>
    </row>
    <row r="45" spans="1:10" s="160" customFormat="1" ht="15.75" customHeight="1" x14ac:dyDescent="0.25">
      <c r="A45" s="556" t="s">
        <v>495</v>
      </c>
      <c r="B45" s="556"/>
      <c r="C45" s="556"/>
      <c r="D45" s="556"/>
      <c r="E45" s="556"/>
      <c r="F45" s="556"/>
      <c r="G45" s="556"/>
      <c r="H45" s="556"/>
      <c r="I45" s="161"/>
    </row>
    <row r="46" spans="1:10" s="160" customFormat="1" ht="42" x14ac:dyDescent="0.35">
      <c r="A46" s="167" t="s">
        <v>5</v>
      </c>
      <c r="B46" s="167" t="s">
        <v>6</v>
      </c>
      <c r="C46" s="167" t="s">
        <v>82</v>
      </c>
      <c r="D46" s="167" t="s">
        <v>491</v>
      </c>
      <c r="E46" s="167" t="s">
        <v>83</v>
      </c>
      <c r="F46" s="167" t="s">
        <v>492</v>
      </c>
      <c r="G46" s="167" t="s">
        <v>493</v>
      </c>
      <c r="H46" s="167" t="s">
        <v>10</v>
      </c>
      <c r="I46" s="161"/>
    </row>
    <row r="47" spans="1:10" s="160" customFormat="1" ht="15" customHeight="1" x14ac:dyDescent="0.35">
      <c r="A47" s="162">
        <v>1</v>
      </c>
      <c r="B47" s="17" t="s">
        <v>660</v>
      </c>
      <c r="C47" s="17" t="s">
        <v>659</v>
      </c>
      <c r="D47" s="162"/>
      <c r="E47" s="162" t="s">
        <v>658</v>
      </c>
      <c r="F47" s="411">
        <v>276387</v>
      </c>
      <c r="G47" s="411">
        <v>276387</v>
      </c>
      <c r="H47" s="411">
        <f>SUM(F47:G47)</f>
        <v>552774</v>
      </c>
      <c r="I47" s="161"/>
    </row>
    <row r="48" spans="1:10" s="160" customFormat="1" ht="15" customHeight="1" x14ac:dyDescent="0.25">
      <c r="A48" s="578" t="s">
        <v>84</v>
      </c>
      <c r="B48" s="579"/>
      <c r="C48" s="579"/>
      <c r="D48" s="579"/>
      <c r="E48" s="580"/>
      <c r="F48" s="411"/>
      <c r="G48" s="411"/>
      <c r="H48" s="411"/>
      <c r="I48" s="161"/>
    </row>
    <row r="49" spans="1:10" s="160" customFormat="1" ht="15" x14ac:dyDescent="0.25">
      <c r="A49" s="581" t="s">
        <v>12</v>
      </c>
      <c r="B49" s="582"/>
      <c r="C49" s="582"/>
      <c r="D49" s="582"/>
      <c r="E49" s="583"/>
      <c r="F49" s="412">
        <f>SUM(F47:F48)</f>
        <v>276387</v>
      </c>
      <c r="G49" s="412">
        <f>SUM(G47:G48)</f>
        <v>276387</v>
      </c>
      <c r="H49" s="412">
        <f>SUM(F49:G49)</f>
        <v>552774</v>
      </c>
      <c r="I49" s="161"/>
    </row>
    <row r="50" spans="1:10" s="160" customFormat="1" ht="14.25" x14ac:dyDescent="0.25">
      <c r="A50" s="164"/>
      <c r="B50" s="164"/>
      <c r="C50" s="164"/>
      <c r="D50" s="164"/>
      <c r="E50" s="165"/>
      <c r="F50" s="165"/>
      <c r="G50" s="165"/>
      <c r="H50" s="165"/>
      <c r="I50" s="165"/>
      <c r="J50" s="165"/>
    </row>
    <row r="51" spans="1:10" s="160" customFormat="1" ht="14.25" x14ac:dyDescent="0.25">
      <c r="A51" s="555" t="s">
        <v>119</v>
      </c>
      <c r="B51" s="555"/>
      <c r="C51" s="555"/>
      <c r="D51" s="164"/>
      <c r="E51" s="165"/>
      <c r="F51" s="165"/>
      <c r="G51" s="165"/>
      <c r="H51" s="165"/>
      <c r="I51" s="165"/>
      <c r="J51" s="165"/>
    </row>
    <row r="52" spans="1:10" s="160" customFormat="1" ht="14.25" x14ac:dyDescent="0.25">
      <c r="A52" s="577">
        <v>1</v>
      </c>
      <c r="B52" s="577"/>
      <c r="C52" s="577"/>
      <c r="D52" s="164"/>
      <c r="E52" s="165"/>
      <c r="F52" s="165"/>
      <c r="G52" s="165"/>
      <c r="H52" s="165"/>
      <c r="I52" s="165"/>
      <c r="J52" s="165"/>
    </row>
    <row r="53" spans="1:10" s="160" customFormat="1" ht="14.25" x14ac:dyDescent="0.25">
      <c r="A53" s="168"/>
      <c r="B53" s="168"/>
      <c r="C53" s="164"/>
      <c r="D53" s="164"/>
      <c r="E53" s="165"/>
      <c r="F53" s="165"/>
      <c r="G53" s="165"/>
      <c r="H53" s="165"/>
      <c r="I53" s="165"/>
      <c r="J53" s="165"/>
    </row>
    <row r="54" spans="1:10" s="160" customFormat="1" x14ac:dyDescent="0.35">
      <c r="A54" s="115" t="s">
        <v>312</v>
      </c>
    </row>
    <row r="55" spans="1:10" s="160" customFormat="1" ht="15" x14ac:dyDescent="0.25">
      <c r="A55" s="115"/>
    </row>
    <row r="56" spans="1:10" s="160" customFormat="1" ht="14.25" customHeight="1" x14ac:dyDescent="0.35">
      <c r="A56" s="590" t="s">
        <v>356</v>
      </c>
      <c r="B56" s="591"/>
      <c r="C56" s="591"/>
      <c r="D56" s="592"/>
    </row>
    <row r="57" spans="1:10" s="160" customFormat="1" ht="14.25" x14ac:dyDescent="0.25"/>
    <row r="58" spans="1:10" s="160" customFormat="1" ht="14.25" x14ac:dyDescent="0.25">
      <c r="C58" s="164"/>
    </row>
    <row r="59" spans="1:10" s="160" customFormat="1" ht="15.75" customHeight="1" x14ac:dyDescent="0.35">
      <c r="A59" s="115" t="s">
        <v>131</v>
      </c>
      <c r="B59" s="115"/>
      <c r="C59" s="115"/>
      <c r="D59" s="115"/>
      <c r="E59" s="115"/>
      <c r="F59" s="115"/>
      <c r="G59" s="115"/>
      <c r="H59" s="115"/>
      <c r="I59" s="115"/>
      <c r="J59" s="115"/>
    </row>
    <row r="60" spans="1:10" s="160" customFormat="1" ht="15.75" customHeight="1" x14ac:dyDescent="0.25">
      <c r="A60" s="115"/>
      <c r="B60" s="115"/>
      <c r="C60" s="115"/>
      <c r="D60" s="115"/>
      <c r="E60" s="115"/>
      <c r="F60" s="115"/>
      <c r="G60" s="115"/>
      <c r="H60" s="115"/>
      <c r="I60" s="115"/>
      <c r="J60" s="115"/>
    </row>
    <row r="61" spans="1:10" s="115" customFormat="1" ht="15.75" customHeight="1" x14ac:dyDescent="0.25">
      <c r="A61" s="584" t="s">
        <v>662</v>
      </c>
      <c r="B61" s="585"/>
      <c r="C61" s="586"/>
    </row>
    <row r="62" spans="1:10" s="160" customFormat="1" ht="14.25" x14ac:dyDescent="0.25">
      <c r="A62" s="166"/>
      <c r="B62" s="166"/>
    </row>
    <row r="63" spans="1:10" s="160" customFormat="1" ht="15.75" customHeight="1" x14ac:dyDescent="0.25">
      <c r="A63" s="556" t="s">
        <v>494</v>
      </c>
      <c r="B63" s="556"/>
      <c r="C63" s="556"/>
      <c r="D63" s="556"/>
      <c r="E63" s="556"/>
      <c r="F63" s="556"/>
      <c r="G63" s="556"/>
      <c r="H63" s="556"/>
      <c r="I63" s="161"/>
    </row>
    <row r="64" spans="1:10" s="160" customFormat="1" ht="42" x14ac:dyDescent="0.35">
      <c r="A64" s="167" t="s">
        <v>5</v>
      </c>
      <c r="B64" s="167" t="s">
        <v>6</v>
      </c>
      <c r="C64" s="167" t="s">
        <v>82</v>
      </c>
      <c r="D64" s="167" t="s">
        <v>491</v>
      </c>
      <c r="E64" s="167" t="s">
        <v>83</v>
      </c>
      <c r="F64" s="167" t="s">
        <v>492</v>
      </c>
      <c r="G64" s="167" t="s">
        <v>493</v>
      </c>
      <c r="H64" s="167" t="s">
        <v>10</v>
      </c>
      <c r="I64" s="161"/>
    </row>
    <row r="65" spans="1:11" s="160" customFormat="1" ht="15" customHeight="1" x14ac:dyDescent="0.35">
      <c r="A65" s="162">
        <v>1</v>
      </c>
      <c r="B65" s="17" t="s">
        <v>660</v>
      </c>
      <c r="C65" s="17" t="s">
        <v>659</v>
      </c>
      <c r="D65" s="162"/>
      <c r="E65" s="162" t="s">
        <v>658</v>
      </c>
      <c r="F65" s="411">
        <v>683521.89599999995</v>
      </c>
      <c r="G65" s="411"/>
      <c r="H65" s="411">
        <f>SUM(F65:G65)</f>
        <v>683521.89599999995</v>
      </c>
      <c r="I65" s="161"/>
      <c r="J65" s="163">
        <v>683521896</v>
      </c>
      <c r="K65" s="160">
        <f>+J65/1000</f>
        <v>683521.89599999995</v>
      </c>
    </row>
    <row r="66" spans="1:11" s="160" customFormat="1" ht="15" customHeight="1" x14ac:dyDescent="0.25">
      <c r="A66" s="578" t="s">
        <v>84</v>
      </c>
      <c r="B66" s="579"/>
      <c r="C66" s="579"/>
      <c r="D66" s="579"/>
      <c r="E66" s="580"/>
      <c r="F66" s="411"/>
      <c r="G66" s="411"/>
      <c r="H66" s="411"/>
      <c r="I66" s="161"/>
    </row>
    <row r="67" spans="1:11" s="160" customFormat="1" ht="15" x14ac:dyDescent="0.25">
      <c r="A67" s="581" t="s">
        <v>12</v>
      </c>
      <c r="B67" s="582"/>
      <c r="C67" s="582"/>
      <c r="D67" s="582"/>
      <c r="E67" s="583"/>
      <c r="F67" s="412">
        <f>SUM(F65:F66)</f>
        <v>683521.89599999995</v>
      </c>
      <c r="G67" s="412"/>
      <c r="H67" s="412">
        <f>SUM(F67:G67)</f>
        <v>683521.89599999995</v>
      </c>
      <c r="I67" s="161"/>
    </row>
    <row r="68" spans="1:11" s="160" customFormat="1" ht="14.25" x14ac:dyDescent="0.25">
      <c r="A68" s="164"/>
      <c r="B68" s="164"/>
      <c r="C68" s="164"/>
      <c r="D68" s="164"/>
      <c r="E68" s="168"/>
      <c r="F68" s="168"/>
      <c r="G68" s="168"/>
      <c r="H68" s="168"/>
      <c r="I68" s="168"/>
      <c r="J68" s="168"/>
    </row>
    <row r="69" spans="1:11" s="160" customFormat="1" ht="14.25" x14ac:dyDescent="0.25">
      <c r="A69" s="555" t="s">
        <v>119</v>
      </c>
      <c r="B69" s="555"/>
      <c r="C69" s="555"/>
      <c r="D69" s="164"/>
      <c r="E69" s="168"/>
      <c r="F69" s="168"/>
      <c r="G69" s="168"/>
      <c r="H69" s="168"/>
      <c r="I69" s="168"/>
      <c r="J69" s="168"/>
    </row>
    <row r="70" spans="1:11" s="160" customFormat="1" ht="14.25" x14ac:dyDescent="0.25">
      <c r="A70" s="577">
        <v>1</v>
      </c>
      <c r="B70" s="577"/>
      <c r="C70" s="577"/>
      <c r="D70" s="164"/>
      <c r="E70" s="168"/>
      <c r="F70" s="168"/>
      <c r="G70" s="168"/>
      <c r="H70" s="168"/>
      <c r="I70" s="168"/>
      <c r="J70" s="168"/>
    </row>
    <row r="71" spans="1:11" s="160" customFormat="1" ht="14.25" x14ac:dyDescent="0.25">
      <c r="A71" s="164"/>
      <c r="B71" s="164"/>
      <c r="C71" s="164"/>
      <c r="D71" s="164"/>
      <c r="E71" s="168"/>
      <c r="F71" s="168"/>
      <c r="G71" s="168"/>
      <c r="H71" s="168"/>
      <c r="I71" s="168"/>
      <c r="J71" s="168"/>
    </row>
    <row r="72" spans="1:11" s="160" customFormat="1" ht="15.75" customHeight="1" x14ac:dyDescent="0.25">
      <c r="A72" s="556" t="s">
        <v>495</v>
      </c>
      <c r="B72" s="556"/>
      <c r="C72" s="556"/>
      <c r="D72" s="556"/>
      <c r="E72" s="556"/>
      <c r="F72" s="556"/>
      <c r="G72" s="556"/>
      <c r="H72" s="556"/>
      <c r="I72" s="161"/>
    </row>
    <row r="73" spans="1:11" s="160" customFormat="1" ht="42" x14ac:dyDescent="0.35">
      <c r="A73" s="167" t="s">
        <v>5</v>
      </c>
      <c r="B73" s="167" t="s">
        <v>6</v>
      </c>
      <c r="C73" s="167" t="s">
        <v>82</v>
      </c>
      <c r="D73" s="167" t="s">
        <v>491</v>
      </c>
      <c r="E73" s="167" t="s">
        <v>83</v>
      </c>
      <c r="F73" s="167" t="s">
        <v>492</v>
      </c>
      <c r="G73" s="167" t="s">
        <v>493</v>
      </c>
      <c r="H73" s="167" t="s">
        <v>10</v>
      </c>
      <c r="I73" s="161"/>
    </row>
    <row r="74" spans="1:11" s="160" customFormat="1" ht="15" customHeight="1" x14ac:dyDescent="0.25">
      <c r="A74" s="162">
        <v>1</v>
      </c>
      <c r="B74" s="162"/>
      <c r="C74" s="162" t="s">
        <v>657</v>
      </c>
      <c r="D74" s="162"/>
      <c r="E74" s="162"/>
      <c r="F74" s="169"/>
      <c r="G74" s="169"/>
      <c r="H74" s="169"/>
      <c r="I74" s="161"/>
    </row>
    <row r="75" spans="1:11" s="160" customFormat="1" ht="15" x14ac:dyDescent="0.25">
      <c r="A75" s="581" t="s">
        <v>12</v>
      </c>
      <c r="B75" s="582"/>
      <c r="C75" s="582"/>
      <c r="D75" s="582"/>
      <c r="E75" s="583"/>
      <c r="F75" s="170">
        <f>SUM(F74:F74)</f>
        <v>0</v>
      </c>
      <c r="G75" s="170">
        <f>SUM(G74:G74)</f>
        <v>0</v>
      </c>
      <c r="H75" s="170">
        <f>SUM(F75:G75)</f>
        <v>0</v>
      </c>
      <c r="I75" s="161"/>
    </row>
    <row r="76" spans="1:11" s="160" customFormat="1" ht="14.25" x14ac:dyDescent="0.25">
      <c r="A76" s="164"/>
      <c r="B76" s="164"/>
      <c r="C76" s="164"/>
      <c r="D76" s="164"/>
      <c r="E76" s="165"/>
      <c r="F76" s="165"/>
      <c r="G76" s="165"/>
      <c r="H76" s="165"/>
      <c r="I76" s="165"/>
      <c r="J76" s="165"/>
    </row>
    <row r="77" spans="1:11" s="160" customFormat="1" ht="14.25" x14ac:dyDescent="0.25">
      <c r="A77" s="555" t="s">
        <v>119</v>
      </c>
      <c r="B77" s="555"/>
      <c r="C77" s="555"/>
      <c r="D77" s="164"/>
      <c r="E77" s="165"/>
      <c r="F77" s="165"/>
      <c r="G77" s="165"/>
      <c r="H77" s="165"/>
      <c r="I77" s="165"/>
      <c r="J77" s="165"/>
    </row>
    <row r="78" spans="1:11" s="160" customFormat="1" ht="14.25" x14ac:dyDescent="0.25">
      <c r="A78" s="577">
        <v>0</v>
      </c>
      <c r="B78" s="577"/>
      <c r="C78" s="577"/>
      <c r="D78" s="164"/>
      <c r="E78" s="165"/>
      <c r="F78" s="165"/>
      <c r="G78" s="165"/>
      <c r="H78" s="165"/>
      <c r="I78" s="165"/>
      <c r="J78" s="165"/>
    </row>
    <row r="79" spans="1:11" s="160" customFormat="1" ht="14.25" x14ac:dyDescent="0.25">
      <c r="A79" s="168"/>
      <c r="B79" s="168"/>
      <c r="C79" s="164"/>
      <c r="D79" s="164"/>
      <c r="E79" s="165"/>
      <c r="F79" s="165"/>
      <c r="G79" s="165"/>
      <c r="H79" s="165"/>
      <c r="I79" s="165"/>
      <c r="J79" s="165"/>
    </row>
    <row r="80" spans="1:11" s="160" customFormat="1" x14ac:dyDescent="0.35">
      <c r="A80" s="115" t="s">
        <v>312</v>
      </c>
    </row>
    <row r="81" spans="1:4" s="160" customFormat="1" ht="15" x14ac:dyDescent="0.25">
      <c r="A81" s="115"/>
    </row>
    <row r="82" spans="1:4" s="160" customFormat="1" ht="14.25" customHeight="1" x14ac:dyDescent="0.35">
      <c r="A82" s="590" t="s">
        <v>356</v>
      </c>
      <c r="B82" s="591"/>
      <c r="C82" s="591"/>
      <c r="D82" s="592"/>
    </row>
  </sheetData>
  <mergeCells count="32">
    <mergeCell ref="A78:C78"/>
    <mergeCell ref="A82:D82"/>
    <mergeCell ref="A67:E67"/>
    <mergeCell ref="A70:C70"/>
    <mergeCell ref="A72:H72"/>
    <mergeCell ref="A75:E75"/>
    <mergeCell ref="A77:C77"/>
    <mergeCell ref="A61:C61"/>
    <mergeCell ref="A63:H63"/>
    <mergeCell ref="A66:E66"/>
    <mergeCell ref="A69:C69"/>
    <mergeCell ref="A7:H7"/>
    <mergeCell ref="A20:H20"/>
    <mergeCell ref="A35:C35"/>
    <mergeCell ref="A37:H37"/>
    <mergeCell ref="A14:E14"/>
    <mergeCell ref="A27:E27"/>
    <mergeCell ref="A15:F15"/>
    <mergeCell ref="A56:D56"/>
    <mergeCell ref="A30:C30"/>
    <mergeCell ref="A31:C31"/>
    <mergeCell ref="A17:C17"/>
    <mergeCell ref="A18:C18"/>
    <mergeCell ref="A28:F28"/>
    <mergeCell ref="A40:F40"/>
    <mergeCell ref="A42:C42"/>
    <mergeCell ref="A52:C52"/>
    <mergeCell ref="A43:C43"/>
    <mergeCell ref="A51:C51"/>
    <mergeCell ref="A45:H45"/>
    <mergeCell ref="A48:E48"/>
    <mergeCell ref="A49:E49"/>
  </mergeCells>
  <pageMargins left="0.25" right="0.25"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P65"/>
  <sheetViews>
    <sheetView showGridLines="0" topLeftCell="A25" zoomScaleNormal="100" workbookViewId="0">
      <selection activeCell="A5" sqref="A5:J10"/>
    </sheetView>
  </sheetViews>
  <sheetFormatPr baseColWidth="10" defaultColWidth="11.453125" defaultRowHeight="14" x14ac:dyDescent="0.35"/>
  <cols>
    <col min="1" max="1" width="11.453125" style="121" customWidth="1"/>
    <col min="2" max="2" width="37.453125" style="121" customWidth="1"/>
    <col min="3" max="10" width="11.453125" style="121"/>
    <col min="11" max="16384" width="11.453125" style="2"/>
  </cols>
  <sheetData>
    <row r="1" spans="1:16" x14ac:dyDescent="0.35">
      <c r="A1" s="117" t="s">
        <v>85</v>
      </c>
      <c r="B1" s="117"/>
      <c r="C1" s="117"/>
      <c r="D1" s="117"/>
      <c r="E1" s="117"/>
      <c r="F1" s="117"/>
    </row>
    <row r="2" spans="1:16" ht="16.5" x14ac:dyDescent="0.25">
      <c r="A2" s="107"/>
    </row>
    <row r="3" spans="1:16" ht="16.5" x14ac:dyDescent="0.25">
      <c r="A3" s="125" t="s">
        <v>132</v>
      </c>
      <c r="B3" s="125"/>
      <c r="C3" s="125"/>
      <c r="D3" s="125"/>
      <c r="E3" s="125"/>
      <c r="F3" s="125"/>
      <c r="G3" s="127"/>
      <c r="H3" s="127"/>
      <c r="I3" s="127"/>
      <c r="J3" s="127"/>
    </row>
    <row r="4" spans="1:16" ht="16.5" x14ac:dyDescent="0.25">
      <c r="A4" s="128"/>
      <c r="B4" s="127"/>
      <c r="C4" s="127"/>
      <c r="D4" s="127"/>
      <c r="E4" s="127"/>
      <c r="F4" s="127"/>
      <c r="G4" s="127"/>
      <c r="H4" s="127"/>
      <c r="I4" s="127"/>
      <c r="J4" s="127"/>
    </row>
    <row r="5" spans="1:16" x14ac:dyDescent="0.35">
      <c r="A5" s="495" t="s">
        <v>156</v>
      </c>
      <c r="B5" s="495" t="s">
        <v>379</v>
      </c>
      <c r="C5" s="552" t="s">
        <v>344</v>
      </c>
      <c r="D5" s="552"/>
      <c r="E5" s="552"/>
      <c r="F5" s="552"/>
      <c r="G5" s="552" t="s">
        <v>345</v>
      </c>
      <c r="H5" s="552"/>
      <c r="I5" s="552"/>
      <c r="J5" s="552"/>
      <c r="M5" s="2" t="s">
        <v>830</v>
      </c>
    </row>
    <row r="6" spans="1:16" ht="28" x14ac:dyDescent="0.35">
      <c r="A6" s="496"/>
      <c r="B6" s="496"/>
      <c r="C6" s="129" t="s">
        <v>14</v>
      </c>
      <c r="D6" s="129" t="s">
        <v>15</v>
      </c>
      <c r="E6" s="129" t="s">
        <v>16</v>
      </c>
      <c r="F6" s="129" t="s">
        <v>10</v>
      </c>
      <c r="G6" s="129" t="s">
        <v>14</v>
      </c>
      <c r="H6" s="129" t="s">
        <v>15</v>
      </c>
      <c r="I6" s="129" t="s">
        <v>16</v>
      </c>
      <c r="J6" s="129" t="s">
        <v>10</v>
      </c>
      <c r="M6" s="2">
        <v>2018</v>
      </c>
      <c r="N6" s="2">
        <v>2018</v>
      </c>
      <c r="O6" s="2">
        <v>2019</v>
      </c>
      <c r="P6" s="2">
        <v>2019</v>
      </c>
    </row>
    <row r="7" spans="1:16" ht="17.25" customHeight="1" x14ac:dyDescent="0.2">
      <c r="A7" s="276">
        <v>21522</v>
      </c>
      <c r="B7" s="276" t="s">
        <v>663</v>
      </c>
      <c r="C7" s="413">
        <v>1269499</v>
      </c>
      <c r="D7" s="413"/>
      <c r="E7" s="413"/>
      <c r="F7" s="413">
        <f>SUM(C7:E7)</f>
        <v>1269499</v>
      </c>
      <c r="G7" s="413">
        <v>173740</v>
      </c>
      <c r="H7" s="413"/>
      <c r="I7" s="413"/>
      <c r="J7" s="413">
        <f>SUM(G7:I7)</f>
        <v>173740</v>
      </c>
      <c r="M7" s="148">
        <v>173740159</v>
      </c>
      <c r="N7" s="147">
        <f>+M7/1000</f>
        <v>173740.15900000001</v>
      </c>
      <c r="O7" s="148">
        <v>1269498994</v>
      </c>
      <c r="P7" s="2">
        <f>+O7/1000</f>
        <v>1269498.9939999999</v>
      </c>
    </row>
    <row r="8" spans="1:16" ht="20.25" customHeight="1" x14ac:dyDescent="0.2">
      <c r="A8" s="276">
        <v>21529</v>
      </c>
      <c r="B8" s="276" t="s">
        <v>664</v>
      </c>
      <c r="C8" s="413">
        <v>632694</v>
      </c>
      <c r="D8" s="413"/>
      <c r="E8" s="413"/>
      <c r="F8" s="413">
        <f>SUM(C8:E8)</f>
        <v>632694</v>
      </c>
      <c r="G8" s="413">
        <v>1620015</v>
      </c>
      <c r="H8" s="413"/>
      <c r="I8" s="413"/>
      <c r="J8" s="413">
        <f>SUM(G8:I8)</f>
        <v>1620015</v>
      </c>
      <c r="M8" s="148">
        <v>1620014410</v>
      </c>
      <c r="N8" s="147">
        <f t="shared" ref="N8:N9" si="0">+M8/1000</f>
        <v>1620014.41</v>
      </c>
      <c r="O8" s="148">
        <v>632693849</v>
      </c>
      <c r="P8" s="2">
        <f t="shared" ref="P8:P9" si="1">+O8/1000</f>
        <v>632693.84900000005</v>
      </c>
    </row>
    <row r="9" spans="1:16" ht="18.75" customHeight="1" thickBot="1" x14ac:dyDescent="0.25">
      <c r="A9" s="276">
        <v>21531</v>
      </c>
      <c r="B9" s="276" t="s">
        <v>665</v>
      </c>
      <c r="C9" s="414">
        <v>293220</v>
      </c>
      <c r="D9" s="414"/>
      <c r="E9" s="414"/>
      <c r="F9" s="414">
        <f>SUM(C9:E9)</f>
        <v>293220</v>
      </c>
      <c r="G9" s="414">
        <v>3892466</v>
      </c>
      <c r="H9" s="414"/>
      <c r="I9" s="414"/>
      <c r="J9" s="414">
        <f>SUM(G9:I9)</f>
        <v>3892466</v>
      </c>
      <c r="M9" s="148">
        <v>3892465945</v>
      </c>
      <c r="N9" s="147">
        <f t="shared" si="0"/>
        <v>3892465.9449999998</v>
      </c>
      <c r="O9" s="148">
        <v>293219938</v>
      </c>
      <c r="P9" s="2">
        <f t="shared" si="1"/>
        <v>293219.93800000002</v>
      </c>
    </row>
    <row r="10" spans="1:16" s="74" customFormat="1" ht="19.5" customHeight="1" thickTop="1" x14ac:dyDescent="0.25">
      <c r="A10" s="558" t="s">
        <v>12</v>
      </c>
      <c r="B10" s="560"/>
      <c r="C10" s="415">
        <f>SUM(C7:C9)</f>
        <v>2195413</v>
      </c>
      <c r="D10" s="415"/>
      <c r="E10" s="415"/>
      <c r="F10" s="415">
        <f>SUM(C10:E10)</f>
        <v>2195413</v>
      </c>
      <c r="G10" s="415">
        <f>SUM(G7:G9)</f>
        <v>5686221</v>
      </c>
      <c r="H10" s="415"/>
      <c r="I10" s="415"/>
      <c r="J10" s="415">
        <f>SUM(G10:I10)</f>
        <v>5686221</v>
      </c>
    </row>
    <row r="11" spans="1:16" ht="16.5" x14ac:dyDescent="0.25">
      <c r="A11" s="128"/>
      <c r="B11" s="127"/>
      <c r="C11" s="127"/>
      <c r="D11" s="127"/>
      <c r="E11" s="127"/>
      <c r="F11" s="127"/>
      <c r="G11" s="127"/>
      <c r="H11" s="127"/>
      <c r="I11" s="127"/>
      <c r="J11" s="127"/>
    </row>
    <row r="12" spans="1:16" x14ac:dyDescent="0.35">
      <c r="A12" s="125" t="s">
        <v>133</v>
      </c>
      <c r="B12" s="125"/>
      <c r="C12" s="125"/>
      <c r="D12" s="125"/>
      <c r="E12" s="125"/>
      <c r="F12" s="125"/>
      <c r="G12" s="127"/>
      <c r="H12" s="127"/>
      <c r="I12" s="127"/>
      <c r="J12" s="127"/>
    </row>
    <row r="13" spans="1:16" ht="16.5" x14ac:dyDescent="0.25">
      <c r="A13" s="291"/>
      <c r="B13" s="291"/>
      <c r="C13" s="127"/>
      <c r="D13" s="127"/>
      <c r="E13" s="127"/>
      <c r="F13" s="127"/>
      <c r="G13" s="127"/>
      <c r="H13" s="127"/>
      <c r="I13" s="127"/>
      <c r="J13" s="127"/>
    </row>
    <row r="14" spans="1:16" ht="14.25" customHeight="1" x14ac:dyDescent="0.35">
      <c r="A14" s="495" t="s">
        <v>156</v>
      </c>
      <c r="B14" s="495" t="s">
        <v>379</v>
      </c>
      <c r="C14" s="552" t="s">
        <v>344</v>
      </c>
      <c r="D14" s="552"/>
      <c r="E14" s="552"/>
      <c r="F14" s="552"/>
      <c r="G14" s="552" t="s">
        <v>345</v>
      </c>
      <c r="H14" s="552"/>
      <c r="I14" s="552"/>
      <c r="J14" s="552"/>
    </row>
    <row r="15" spans="1:16" ht="28" x14ac:dyDescent="0.35">
      <c r="A15" s="496"/>
      <c r="B15" s="496"/>
      <c r="C15" s="129" t="s">
        <v>14</v>
      </c>
      <c r="D15" s="129" t="s">
        <v>15</v>
      </c>
      <c r="E15" s="129" t="s">
        <v>16</v>
      </c>
      <c r="F15" s="129" t="s">
        <v>10</v>
      </c>
      <c r="G15" s="129" t="s">
        <v>14</v>
      </c>
      <c r="H15" s="129" t="s">
        <v>15</v>
      </c>
      <c r="I15" s="129" t="s">
        <v>16</v>
      </c>
      <c r="J15" s="129" t="s">
        <v>10</v>
      </c>
    </row>
    <row r="16" spans="1:16" ht="17.25" thickBot="1" x14ac:dyDescent="0.3">
      <c r="A16" s="145"/>
      <c r="B16" s="286"/>
      <c r="C16" s="145"/>
      <c r="D16" s="145"/>
      <c r="E16" s="145"/>
      <c r="F16" s="145"/>
      <c r="G16" s="145"/>
      <c r="H16" s="145"/>
      <c r="I16" s="145"/>
      <c r="J16" s="145"/>
    </row>
    <row r="17" spans="1:10" ht="17.25" thickTop="1" x14ac:dyDescent="0.25">
      <c r="A17" s="561" t="s">
        <v>12</v>
      </c>
      <c r="B17" s="562"/>
      <c r="C17" s="188"/>
      <c r="D17" s="188"/>
      <c r="E17" s="188"/>
      <c r="F17" s="188"/>
      <c r="G17" s="188"/>
      <c r="H17" s="188"/>
      <c r="I17" s="188"/>
      <c r="J17" s="188"/>
    </row>
    <row r="18" spans="1:10" ht="16.5" x14ac:dyDescent="0.25">
      <c r="A18" s="128"/>
      <c r="B18" s="127"/>
      <c r="C18" s="127"/>
      <c r="D18" s="127"/>
      <c r="E18" s="127"/>
      <c r="F18" s="127"/>
      <c r="G18" s="127"/>
      <c r="H18" s="127"/>
      <c r="I18" s="127"/>
      <c r="J18" s="127"/>
    </row>
    <row r="19" spans="1:10" x14ac:dyDescent="0.35">
      <c r="A19" s="125" t="s">
        <v>496</v>
      </c>
      <c r="B19" s="127"/>
      <c r="C19" s="127"/>
      <c r="D19" s="127"/>
      <c r="E19" s="127"/>
      <c r="F19" s="127"/>
      <c r="G19" s="127"/>
      <c r="H19" s="127"/>
      <c r="I19" s="127"/>
      <c r="J19" s="127"/>
    </row>
    <row r="20" spans="1:10" ht="16.5" x14ac:dyDescent="0.25">
      <c r="A20" s="125"/>
      <c r="B20" s="127"/>
      <c r="C20" s="127"/>
      <c r="D20" s="127"/>
      <c r="E20" s="127"/>
      <c r="F20" s="127"/>
      <c r="G20" s="127"/>
      <c r="H20" s="127"/>
      <c r="I20" s="127"/>
      <c r="J20" s="127"/>
    </row>
    <row r="21" spans="1:10" ht="14.25" customHeight="1" x14ac:dyDescent="0.35">
      <c r="A21" s="488" t="s">
        <v>356</v>
      </c>
      <c r="B21" s="489"/>
      <c r="C21" s="489"/>
      <c r="D21" s="490"/>
      <c r="E21" s="127"/>
      <c r="F21" s="127"/>
      <c r="G21" s="127"/>
      <c r="H21" s="127"/>
      <c r="I21" s="127"/>
      <c r="J21" s="127"/>
    </row>
    <row r="22" spans="1:10" ht="16.5" x14ac:dyDescent="0.25">
      <c r="A22" s="127"/>
      <c r="B22" s="127"/>
      <c r="C22" s="127"/>
      <c r="D22" s="127"/>
      <c r="E22" s="127"/>
      <c r="F22" s="127"/>
      <c r="G22" s="127"/>
      <c r="H22" s="127"/>
      <c r="I22" s="127"/>
      <c r="J22" s="127"/>
    </row>
    <row r="23" spans="1:10" ht="16.5" x14ac:dyDescent="0.25">
      <c r="A23" s="127"/>
      <c r="B23" s="127"/>
      <c r="C23" s="127"/>
      <c r="D23" s="127"/>
      <c r="E23" s="127"/>
      <c r="F23" s="127"/>
      <c r="G23" s="127"/>
      <c r="H23" s="127"/>
      <c r="I23" s="127"/>
      <c r="J23" s="127"/>
    </row>
    <row r="24" spans="1:10" ht="16.5" x14ac:dyDescent="0.25">
      <c r="A24" s="127"/>
      <c r="B24" s="127"/>
      <c r="C24" s="127"/>
      <c r="D24" s="127"/>
      <c r="E24" s="127"/>
      <c r="F24" s="127"/>
      <c r="G24" s="127"/>
      <c r="H24" s="127"/>
      <c r="I24" s="127"/>
      <c r="J24" s="127"/>
    </row>
    <row r="25" spans="1:10" ht="16.5" x14ac:dyDescent="0.25">
      <c r="A25" s="127"/>
      <c r="B25" s="127"/>
      <c r="C25" s="127"/>
      <c r="D25" s="127"/>
      <c r="E25" s="127"/>
      <c r="F25" s="127"/>
      <c r="G25" s="127"/>
      <c r="H25" s="127"/>
      <c r="I25" s="127"/>
      <c r="J25" s="127"/>
    </row>
    <row r="26" spans="1:10" ht="16.5" x14ac:dyDescent="0.25">
      <c r="A26" s="127"/>
      <c r="B26" s="127"/>
      <c r="C26" s="127"/>
      <c r="D26" s="127"/>
      <c r="E26" s="127"/>
      <c r="F26" s="127"/>
      <c r="G26" s="127"/>
      <c r="H26" s="127"/>
      <c r="I26" s="127"/>
      <c r="J26" s="127"/>
    </row>
    <row r="27" spans="1:10" ht="16.5" x14ac:dyDescent="0.25">
      <c r="A27" s="127"/>
      <c r="B27" s="127"/>
      <c r="C27" s="127"/>
      <c r="D27" s="127"/>
      <c r="E27" s="127"/>
      <c r="F27" s="127"/>
      <c r="G27" s="127"/>
      <c r="H27" s="127"/>
      <c r="I27" s="127"/>
      <c r="J27" s="127"/>
    </row>
    <row r="28" spans="1:10" ht="16.5" x14ac:dyDescent="0.25">
      <c r="A28" s="127"/>
      <c r="B28" s="127"/>
      <c r="C28" s="127"/>
      <c r="D28" s="127"/>
      <c r="E28" s="127"/>
      <c r="F28" s="127"/>
      <c r="G28" s="127"/>
      <c r="H28" s="127"/>
      <c r="I28" s="127"/>
      <c r="J28" s="127"/>
    </row>
    <row r="29" spans="1:10" ht="16.5" x14ac:dyDescent="0.25">
      <c r="A29" s="127"/>
      <c r="B29" s="127"/>
      <c r="C29" s="127"/>
      <c r="D29" s="127"/>
      <c r="E29" s="127"/>
      <c r="F29" s="127"/>
      <c r="G29" s="127"/>
      <c r="H29" s="127"/>
      <c r="I29" s="127"/>
      <c r="J29" s="127"/>
    </row>
    <row r="30" spans="1:10" ht="16.5" x14ac:dyDescent="0.25">
      <c r="A30" s="127"/>
      <c r="B30" s="127"/>
      <c r="C30" s="127"/>
      <c r="D30" s="127"/>
      <c r="E30" s="127"/>
      <c r="F30" s="127"/>
      <c r="G30" s="127"/>
      <c r="H30" s="127"/>
      <c r="I30" s="127"/>
      <c r="J30" s="127"/>
    </row>
    <row r="31" spans="1:10" ht="16.5" x14ac:dyDescent="0.25">
      <c r="A31" s="127"/>
      <c r="B31" s="127"/>
      <c r="C31" s="127"/>
      <c r="D31" s="127"/>
      <c r="E31" s="127"/>
      <c r="F31" s="127"/>
      <c r="G31" s="127"/>
      <c r="H31" s="127"/>
      <c r="I31" s="127"/>
      <c r="J31" s="127"/>
    </row>
    <row r="32" spans="1:10" ht="16.5" x14ac:dyDescent="0.25">
      <c r="A32" s="127"/>
      <c r="B32" s="127"/>
      <c r="C32" s="127"/>
      <c r="D32" s="127"/>
      <c r="E32" s="127"/>
      <c r="F32" s="127"/>
      <c r="G32" s="127"/>
      <c r="H32" s="127"/>
      <c r="I32" s="127"/>
      <c r="J32" s="127"/>
    </row>
    <row r="33" spans="1:10" ht="16.5" x14ac:dyDescent="0.25">
      <c r="A33" s="127"/>
      <c r="B33" s="127"/>
      <c r="C33" s="127"/>
      <c r="D33" s="127"/>
      <c r="E33" s="127"/>
      <c r="F33" s="127"/>
      <c r="G33" s="127"/>
      <c r="H33" s="127"/>
      <c r="I33" s="127"/>
      <c r="J33" s="127"/>
    </row>
    <row r="34" spans="1:10" ht="16.5" x14ac:dyDescent="0.25">
      <c r="A34" s="127"/>
      <c r="B34" s="127"/>
      <c r="C34" s="127"/>
      <c r="D34" s="127"/>
      <c r="E34" s="127"/>
      <c r="F34" s="127"/>
      <c r="G34" s="127"/>
      <c r="H34" s="127"/>
      <c r="I34" s="127"/>
      <c r="J34" s="127"/>
    </row>
    <row r="35" spans="1:10" ht="16.5" x14ac:dyDescent="0.25">
      <c r="A35" s="127"/>
      <c r="B35" s="127"/>
      <c r="C35" s="127"/>
      <c r="D35" s="127"/>
      <c r="E35" s="127"/>
      <c r="F35" s="127"/>
      <c r="G35" s="127"/>
      <c r="H35" s="127"/>
      <c r="I35" s="127"/>
      <c r="J35" s="127"/>
    </row>
    <row r="36" spans="1:10" ht="16.5" x14ac:dyDescent="0.25">
      <c r="A36" s="127"/>
      <c r="B36" s="127"/>
      <c r="C36" s="127"/>
      <c r="D36" s="127"/>
      <c r="E36" s="127"/>
      <c r="F36" s="127"/>
      <c r="G36" s="127"/>
      <c r="H36" s="127"/>
      <c r="I36" s="127"/>
      <c r="J36" s="127"/>
    </row>
    <row r="37" spans="1:10" ht="16.5" x14ac:dyDescent="0.25">
      <c r="A37" s="127"/>
      <c r="B37" s="127"/>
      <c r="C37" s="127"/>
      <c r="D37" s="127"/>
      <c r="E37" s="127"/>
      <c r="F37" s="127"/>
      <c r="G37" s="127"/>
      <c r="H37" s="127"/>
      <c r="I37" s="127"/>
      <c r="J37" s="127"/>
    </row>
    <row r="38" spans="1:10" ht="16.5" x14ac:dyDescent="0.25">
      <c r="A38" s="127"/>
      <c r="B38" s="127"/>
      <c r="C38" s="127"/>
      <c r="D38" s="127"/>
      <c r="E38" s="127"/>
      <c r="F38" s="127"/>
      <c r="G38" s="127"/>
      <c r="H38" s="127"/>
      <c r="I38" s="127"/>
      <c r="J38" s="127"/>
    </row>
    <row r="39" spans="1:10" ht="16.5" x14ac:dyDescent="0.25">
      <c r="A39" s="127"/>
      <c r="B39" s="127"/>
      <c r="C39" s="127"/>
      <c r="D39" s="127"/>
      <c r="E39" s="127"/>
      <c r="F39" s="127"/>
      <c r="G39" s="127"/>
      <c r="H39" s="127"/>
      <c r="I39" s="127"/>
      <c r="J39" s="127"/>
    </row>
    <row r="40" spans="1:10" ht="16.5" x14ac:dyDescent="0.25">
      <c r="A40" s="127"/>
      <c r="B40" s="127"/>
      <c r="C40" s="127"/>
      <c r="D40" s="127"/>
      <c r="E40" s="127"/>
      <c r="F40" s="127"/>
      <c r="G40" s="127"/>
      <c r="H40" s="127"/>
      <c r="I40" s="127"/>
      <c r="J40" s="127"/>
    </row>
    <row r="41" spans="1:10" ht="16.5" x14ac:dyDescent="0.25">
      <c r="A41" s="127"/>
      <c r="B41" s="127"/>
      <c r="C41" s="127"/>
      <c r="D41" s="127"/>
      <c r="E41" s="127"/>
      <c r="F41" s="127"/>
      <c r="G41" s="127"/>
      <c r="H41" s="127"/>
      <c r="I41" s="127"/>
      <c r="J41" s="127"/>
    </row>
    <row r="42" spans="1:10" ht="16.5" x14ac:dyDescent="0.25">
      <c r="A42" s="127"/>
      <c r="B42" s="127"/>
      <c r="C42" s="127"/>
      <c r="D42" s="127"/>
      <c r="E42" s="127"/>
      <c r="F42" s="127"/>
      <c r="G42" s="127"/>
      <c r="H42" s="127"/>
      <c r="I42" s="127"/>
      <c r="J42" s="127"/>
    </row>
    <row r="43" spans="1:10" ht="16.5" x14ac:dyDescent="0.25">
      <c r="A43" s="127"/>
      <c r="B43" s="127"/>
      <c r="C43" s="127"/>
      <c r="D43" s="127"/>
      <c r="E43" s="127"/>
      <c r="F43" s="127"/>
      <c r="G43" s="127"/>
      <c r="H43" s="127"/>
      <c r="I43" s="127"/>
      <c r="J43" s="127"/>
    </row>
    <row r="44" spans="1:10" ht="16.5" x14ac:dyDescent="0.25">
      <c r="A44" s="127"/>
      <c r="B44" s="127"/>
      <c r="C44" s="127"/>
      <c r="D44" s="127"/>
      <c r="E44" s="127"/>
      <c r="F44" s="127"/>
      <c r="G44" s="127"/>
      <c r="H44" s="127"/>
      <c r="I44" s="127"/>
      <c r="J44" s="127"/>
    </row>
    <row r="45" spans="1:10" ht="16.5" x14ac:dyDescent="0.25">
      <c r="A45" s="127"/>
      <c r="B45" s="127"/>
      <c r="C45" s="127"/>
      <c r="D45" s="127"/>
      <c r="E45" s="127"/>
      <c r="F45" s="127"/>
      <c r="G45" s="127"/>
      <c r="H45" s="127"/>
      <c r="I45" s="127"/>
      <c r="J45" s="127"/>
    </row>
    <row r="46" spans="1:10" ht="16.5" x14ac:dyDescent="0.25">
      <c r="A46" s="127"/>
      <c r="B46" s="127"/>
      <c r="C46" s="127"/>
      <c r="D46" s="127"/>
      <c r="E46" s="127"/>
      <c r="F46" s="127"/>
      <c r="G46" s="127"/>
      <c r="H46" s="127"/>
      <c r="I46" s="127"/>
      <c r="J46" s="127"/>
    </row>
    <row r="47" spans="1:10" ht="16.5" x14ac:dyDescent="0.25">
      <c r="A47" s="127"/>
      <c r="B47" s="127"/>
      <c r="C47" s="127"/>
      <c r="D47" s="127"/>
      <c r="E47" s="127"/>
      <c r="F47" s="127"/>
      <c r="G47" s="127"/>
      <c r="H47" s="127"/>
      <c r="I47" s="127"/>
      <c r="J47" s="127"/>
    </row>
    <row r="48" spans="1:10" ht="16.5" x14ac:dyDescent="0.25">
      <c r="A48" s="127"/>
      <c r="B48" s="127"/>
      <c r="C48" s="127"/>
      <c r="D48" s="127"/>
      <c r="E48" s="127"/>
      <c r="F48" s="127"/>
      <c r="G48" s="127"/>
      <c r="H48" s="127"/>
      <c r="I48" s="127"/>
      <c r="J48" s="127"/>
    </row>
    <row r="49" spans="1:10" ht="16.5" x14ac:dyDescent="0.25">
      <c r="A49" s="127"/>
      <c r="B49" s="127"/>
      <c r="C49" s="127"/>
      <c r="D49" s="127"/>
      <c r="E49" s="127"/>
      <c r="F49" s="127"/>
      <c r="G49" s="127"/>
      <c r="H49" s="127"/>
      <c r="I49" s="127"/>
      <c r="J49" s="127"/>
    </row>
    <row r="50" spans="1:10" ht="16.5" x14ac:dyDescent="0.25">
      <c r="A50" s="127"/>
      <c r="B50" s="127"/>
      <c r="C50" s="127"/>
      <c r="D50" s="127"/>
      <c r="E50" s="127"/>
      <c r="F50" s="127"/>
      <c r="G50" s="127"/>
      <c r="H50" s="127"/>
      <c r="I50" s="127"/>
      <c r="J50" s="127"/>
    </row>
    <row r="51" spans="1:10" ht="16.5" x14ac:dyDescent="0.25">
      <c r="A51" s="127"/>
      <c r="B51" s="127"/>
      <c r="C51" s="127"/>
      <c r="D51" s="127"/>
      <c r="E51" s="127"/>
      <c r="F51" s="127"/>
      <c r="G51" s="127"/>
      <c r="H51" s="127"/>
      <c r="I51" s="127"/>
      <c r="J51" s="127"/>
    </row>
    <row r="52" spans="1:10" ht="16.5" x14ac:dyDescent="0.25">
      <c r="A52" s="127"/>
      <c r="B52" s="127"/>
      <c r="C52" s="127"/>
      <c r="D52" s="127"/>
      <c r="E52" s="127"/>
      <c r="F52" s="127"/>
      <c r="G52" s="127"/>
      <c r="H52" s="127"/>
      <c r="I52" s="127"/>
      <c r="J52" s="127"/>
    </row>
    <row r="53" spans="1:10" ht="16.5" x14ac:dyDescent="0.25">
      <c r="A53" s="127"/>
      <c r="B53" s="127"/>
      <c r="C53" s="127"/>
      <c r="D53" s="127"/>
      <c r="E53" s="127"/>
      <c r="F53" s="127"/>
      <c r="G53" s="127"/>
      <c r="H53" s="127"/>
      <c r="I53" s="127"/>
      <c r="J53" s="127"/>
    </row>
    <row r="54" spans="1:10" ht="16.5" x14ac:dyDescent="0.25">
      <c r="A54" s="127"/>
      <c r="B54" s="127"/>
      <c r="C54" s="127"/>
      <c r="D54" s="127"/>
      <c r="E54" s="127"/>
      <c r="F54" s="127"/>
      <c r="G54" s="127"/>
      <c r="H54" s="127"/>
      <c r="I54" s="127"/>
      <c r="J54" s="127"/>
    </row>
    <row r="55" spans="1:10" x14ac:dyDescent="0.35">
      <c r="A55" s="127"/>
      <c r="B55" s="127"/>
      <c r="C55" s="127"/>
      <c r="D55" s="127"/>
      <c r="E55" s="127"/>
      <c r="F55" s="127"/>
      <c r="G55" s="127"/>
      <c r="H55" s="127"/>
      <c r="I55" s="127"/>
      <c r="J55" s="127"/>
    </row>
    <row r="56" spans="1:10" x14ac:dyDescent="0.35">
      <c r="A56" s="127"/>
      <c r="B56" s="127"/>
      <c r="C56" s="127"/>
      <c r="D56" s="127"/>
      <c r="E56" s="127"/>
      <c r="F56" s="127"/>
      <c r="G56" s="127"/>
      <c r="H56" s="127"/>
      <c r="I56" s="127"/>
      <c r="J56" s="127"/>
    </row>
    <row r="57" spans="1:10" x14ac:dyDescent="0.35">
      <c r="A57" s="127"/>
      <c r="B57" s="127"/>
      <c r="C57" s="127"/>
      <c r="D57" s="127"/>
      <c r="E57" s="127"/>
      <c r="F57" s="127"/>
      <c r="G57" s="127"/>
      <c r="H57" s="127"/>
      <c r="I57" s="127"/>
      <c r="J57" s="127"/>
    </row>
    <row r="58" spans="1:10" x14ac:dyDescent="0.35">
      <c r="A58" s="127"/>
      <c r="B58" s="127"/>
      <c r="C58" s="127"/>
      <c r="D58" s="127"/>
      <c r="E58" s="127"/>
      <c r="F58" s="127"/>
      <c r="G58" s="127"/>
      <c r="H58" s="127"/>
      <c r="I58" s="127"/>
      <c r="J58" s="127"/>
    </row>
    <row r="59" spans="1:10" x14ac:dyDescent="0.35">
      <c r="A59" s="127"/>
      <c r="B59" s="127"/>
      <c r="C59" s="127"/>
      <c r="D59" s="127"/>
      <c r="E59" s="127"/>
      <c r="F59" s="127"/>
      <c r="G59" s="127"/>
      <c r="H59" s="127"/>
      <c r="I59" s="127"/>
      <c r="J59" s="127"/>
    </row>
    <row r="60" spans="1:10" x14ac:dyDescent="0.35">
      <c r="A60" s="127"/>
      <c r="B60" s="127"/>
      <c r="C60" s="127"/>
      <c r="D60" s="127"/>
      <c r="E60" s="127"/>
      <c r="F60" s="127"/>
      <c r="G60" s="127"/>
      <c r="H60" s="127"/>
      <c r="I60" s="127"/>
      <c r="J60" s="127"/>
    </row>
    <row r="61" spans="1:10" x14ac:dyDescent="0.35">
      <c r="A61" s="127"/>
      <c r="B61" s="127"/>
      <c r="C61" s="127"/>
      <c r="D61" s="127"/>
      <c r="E61" s="127"/>
      <c r="F61" s="127"/>
      <c r="G61" s="127"/>
      <c r="H61" s="127"/>
      <c r="I61" s="127"/>
      <c r="J61" s="127"/>
    </row>
    <row r="62" spans="1:10" x14ac:dyDescent="0.35">
      <c r="A62" s="127"/>
      <c r="B62" s="127"/>
      <c r="C62" s="127"/>
      <c r="D62" s="127"/>
      <c r="E62" s="127"/>
      <c r="F62" s="127"/>
      <c r="G62" s="127"/>
      <c r="H62" s="127"/>
      <c r="I62" s="127"/>
      <c r="J62" s="127"/>
    </row>
    <row r="63" spans="1:10" x14ac:dyDescent="0.35">
      <c r="A63" s="127"/>
      <c r="B63" s="127"/>
      <c r="C63" s="127"/>
      <c r="D63" s="127"/>
      <c r="E63" s="127"/>
      <c r="F63" s="127"/>
      <c r="G63" s="127"/>
      <c r="H63" s="127"/>
      <c r="I63" s="127"/>
      <c r="J63" s="127"/>
    </row>
    <row r="64" spans="1:10" x14ac:dyDescent="0.35">
      <c r="A64" s="127"/>
      <c r="B64" s="127"/>
      <c r="C64" s="127"/>
      <c r="D64" s="127"/>
      <c r="E64" s="127"/>
      <c r="F64" s="127"/>
      <c r="G64" s="127"/>
      <c r="H64" s="127"/>
      <c r="I64" s="127"/>
      <c r="J64" s="127"/>
    </row>
    <row r="65" spans="1:10" x14ac:dyDescent="0.35">
      <c r="A65" s="127"/>
      <c r="B65" s="127"/>
      <c r="C65" s="127"/>
      <c r="D65" s="127"/>
      <c r="E65" s="127"/>
      <c r="F65" s="127"/>
      <c r="G65" s="127"/>
      <c r="H65" s="127"/>
      <c r="I65" s="127"/>
      <c r="J65" s="127"/>
    </row>
  </sheetData>
  <mergeCells count="11">
    <mergeCell ref="A21:D21"/>
    <mergeCell ref="G5:J5"/>
    <mergeCell ref="G14:J14"/>
    <mergeCell ref="A14:A15"/>
    <mergeCell ref="B14:B15"/>
    <mergeCell ref="C14:F14"/>
    <mergeCell ref="A5:A6"/>
    <mergeCell ref="B5:B6"/>
    <mergeCell ref="C5:F5"/>
    <mergeCell ref="A10:B10"/>
    <mergeCell ref="A17:B17"/>
  </mergeCells>
  <pageMargins left="0.25" right="0.25"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J37"/>
  <sheetViews>
    <sheetView showGridLines="0" zoomScaleNormal="100" workbookViewId="0"/>
  </sheetViews>
  <sheetFormatPr baseColWidth="10" defaultColWidth="11.453125" defaultRowHeight="14" x14ac:dyDescent="0.35"/>
  <cols>
    <col min="1" max="1" width="13.1796875" style="2" customWidth="1"/>
    <col min="2" max="2" width="48.81640625" style="2" customWidth="1"/>
    <col min="3" max="16384" width="11.453125" style="2"/>
  </cols>
  <sheetData>
    <row r="1" spans="1:10" x14ac:dyDescent="0.35">
      <c r="A1" s="1" t="s">
        <v>86</v>
      </c>
      <c r="B1" s="1"/>
      <c r="C1" s="1"/>
      <c r="D1" s="1"/>
      <c r="E1" s="1"/>
      <c r="F1" s="1"/>
    </row>
    <row r="2" spans="1:10" ht="14.25" x14ac:dyDescent="0.25">
      <c r="A2" s="6"/>
    </row>
    <row r="3" spans="1:10" ht="15" x14ac:dyDescent="0.25">
      <c r="A3" s="74" t="s">
        <v>132</v>
      </c>
      <c r="B3" s="7"/>
      <c r="C3" s="7"/>
      <c r="D3" s="7"/>
      <c r="E3" s="7"/>
      <c r="F3" s="7"/>
    </row>
    <row r="4" spans="1:10" ht="15" x14ac:dyDescent="0.25">
      <c r="A4" s="5"/>
      <c r="C4" s="7"/>
      <c r="D4" s="7"/>
    </row>
    <row r="5" spans="1:10" ht="14.25" customHeight="1" x14ac:dyDescent="0.35">
      <c r="A5" s="567" t="s">
        <v>156</v>
      </c>
      <c r="B5" s="567" t="s">
        <v>379</v>
      </c>
      <c r="C5" s="516" t="s">
        <v>344</v>
      </c>
      <c r="D5" s="516"/>
      <c r="E5" s="516"/>
      <c r="F5" s="516"/>
      <c r="G5" s="516" t="s">
        <v>345</v>
      </c>
      <c r="H5" s="516"/>
      <c r="I5" s="516"/>
      <c r="J5" s="516"/>
    </row>
    <row r="6" spans="1:10" ht="28" x14ac:dyDescent="0.35">
      <c r="A6" s="568"/>
      <c r="B6" s="568"/>
      <c r="C6" s="84" t="s">
        <v>14</v>
      </c>
      <c r="D6" s="84" t="s">
        <v>15</v>
      </c>
      <c r="E6" s="84" t="s">
        <v>16</v>
      </c>
      <c r="F6" s="84" t="s">
        <v>10</v>
      </c>
      <c r="G6" s="84" t="s">
        <v>14</v>
      </c>
      <c r="H6" s="84" t="s">
        <v>15</v>
      </c>
      <c r="I6" s="84" t="s">
        <v>16</v>
      </c>
      <c r="J6" s="84" t="s">
        <v>10</v>
      </c>
    </row>
    <row r="7" spans="1:10" ht="14.25" x14ac:dyDescent="0.25">
      <c r="A7" s="41"/>
      <c r="B7" s="38"/>
      <c r="C7" s="42"/>
      <c r="D7" s="42"/>
      <c r="E7" s="42"/>
      <c r="F7" s="42"/>
      <c r="G7" s="42"/>
      <c r="H7" s="42"/>
      <c r="I7" s="42"/>
      <c r="J7" s="42"/>
    </row>
    <row r="8" spans="1:10" ht="14.25" x14ac:dyDescent="0.25">
      <c r="A8" s="41"/>
      <c r="B8" s="38"/>
      <c r="C8" s="42"/>
      <c r="D8" s="42"/>
      <c r="E8" s="42"/>
      <c r="F8" s="42"/>
      <c r="G8" s="42"/>
      <c r="H8" s="42"/>
      <c r="I8" s="42"/>
      <c r="J8" s="42"/>
    </row>
    <row r="9" spans="1:10" ht="15" thickBot="1" x14ac:dyDescent="0.3">
      <c r="A9" s="43"/>
      <c r="B9" s="44"/>
      <c r="C9" s="24"/>
      <c r="D9" s="24"/>
      <c r="E9" s="24"/>
      <c r="F9" s="24"/>
      <c r="G9" s="24"/>
      <c r="H9" s="24"/>
      <c r="I9" s="24"/>
      <c r="J9" s="24"/>
    </row>
    <row r="10" spans="1:10" ht="15" thickTop="1" x14ac:dyDescent="0.25">
      <c r="A10" s="86" t="s">
        <v>12</v>
      </c>
      <c r="B10" s="86"/>
      <c r="C10" s="85"/>
      <c r="D10" s="85"/>
      <c r="E10" s="85"/>
      <c r="F10" s="85"/>
      <c r="G10" s="85"/>
      <c r="H10" s="85"/>
      <c r="I10" s="85"/>
      <c r="J10" s="85"/>
    </row>
    <row r="11" spans="1:10" ht="14.25" x14ac:dyDescent="0.25">
      <c r="A11" s="6"/>
    </row>
    <row r="12" spans="1:10" x14ac:dyDescent="0.35">
      <c r="A12" s="74" t="s">
        <v>391</v>
      </c>
      <c r="B12" s="7"/>
      <c r="C12" s="7"/>
      <c r="D12" s="7"/>
      <c r="E12" s="7"/>
      <c r="F12" s="7"/>
    </row>
    <row r="13" spans="1:10" ht="14.25" x14ac:dyDescent="0.25">
      <c r="A13" s="5"/>
      <c r="B13" s="5"/>
    </row>
    <row r="14" spans="1:10" ht="14.25" customHeight="1" x14ac:dyDescent="0.35">
      <c r="A14" s="567" t="s">
        <v>156</v>
      </c>
      <c r="B14" s="567" t="s">
        <v>379</v>
      </c>
      <c r="C14" s="516" t="s">
        <v>344</v>
      </c>
      <c r="D14" s="516"/>
      <c r="E14" s="516"/>
      <c r="F14" s="516"/>
      <c r="G14" s="516" t="s">
        <v>345</v>
      </c>
      <c r="H14" s="516"/>
      <c r="I14" s="516"/>
      <c r="J14" s="516"/>
    </row>
    <row r="15" spans="1:10" ht="28" x14ac:dyDescent="0.35">
      <c r="A15" s="568"/>
      <c r="B15" s="568"/>
      <c r="C15" s="84" t="s">
        <v>14</v>
      </c>
      <c r="D15" s="84" t="s">
        <v>15</v>
      </c>
      <c r="E15" s="84" t="s">
        <v>16</v>
      </c>
      <c r="F15" s="84" t="s">
        <v>10</v>
      </c>
      <c r="G15" s="84" t="s">
        <v>14</v>
      </c>
      <c r="H15" s="84" t="s">
        <v>15</v>
      </c>
      <c r="I15" s="84" t="s">
        <v>16</v>
      </c>
      <c r="J15" s="84" t="s">
        <v>10</v>
      </c>
    </row>
    <row r="16" spans="1:10" ht="15.75" thickBot="1" x14ac:dyDescent="0.3">
      <c r="A16" s="44"/>
      <c r="B16" s="44"/>
      <c r="C16" s="24"/>
      <c r="D16" s="24"/>
      <c r="E16" s="24"/>
      <c r="F16" s="45"/>
      <c r="G16" s="24"/>
      <c r="H16" s="24"/>
      <c r="I16" s="24"/>
      <c r="J16" s="45"/>
    </row>
    <row r="17" spans="1:10" ht="15" thickTop="1" x14ac:dyDescent="0.25">
      <c r="A17" s="86" t="s">
        <v>12</v>
      </c>
      <c r="B17" s="86"/>
      <c r="C17" s="85"/>
      <c r="D17" s="85"/>
      <c r="E17" s="85"/>
      <c r="F17" s="85"/>
      <c r="G17" s="85"/>
      <c r="H17" s="85"/>
      <c r="I17" s="85"/>
      <c r="J17" s="85"/>
    </row>
    <row r="18" spans="1:10" ht="14.25" x14ac:dyDescent="0.25">
      <c r="A18" s="6"/>
    </row>
    <row r="19" spans="1:10" x14ac:dyDescent="0.35">
      <c r="A19" s="74" t="s">
        <v>312</v>
      </c>
    </row>
    <row r="20" spans="1:10" ht="15" x14ac:dyDescent="0.25">
      <c r="A20" s="74"/>
    </row>
    <row r="21" spans="1:10" ht="14.25" customHeight="1" x14ac:dyDescent="0.35">
      <c r="A21" s="514" t="s">
        <v>356</v>
      </c>
      <c r="B21" s="594"/>
      <c r="C21" s="594"/>
      <c r="D21" s="515"/>
    </row>
    <row r="37" spans="1:3" x14ac:dyDescent="0.35">
      <c r="A37" s="593"/>
      <c r="B37" s="593"/>
      <c r="C37" s="593"/>
    </row>
  </sheetData>
  <mergeCells count="10">
    <mergeCell ref="G14:J14"/>
    <mergeCell ref="A37:C37"/>
    <mergeCell ref="A5:A6"/>
    <mergeCell ref="B5:B6"/>
    <mergeCell ref="C5:F5"/>
    <mergeCell ref="A14:A15"/>
    <mergeCell ref="B14:B15"/>
    <mergeCell ref="C14:F14"/>
    <mergeCell ref="G5:J5"/>
    <mergeCell ref="A21:D21"/>
  </mergeCells>
  <pageMargins left="0.25" right="0.25" top="0.75" bottom="0.75" header="0.3" footer="0.3"/>
  <pageSetup paperSize="9" scale="9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33"/>
  <sheetViews>
    <sheetView showGridLines="0" zoomScaleNormal="100" workbookViewId="0"/>
  </sheetViews>
  <sheetFormatPr baseColWidth="10" defaultColWidth="11.453125" defaultRowHeight="14" x14ac:dyDescent="0.35"/>
  <cols>
    <col min="1" max="1" width="37.1796875" style="2" customWidth="1"/>
    <col min="2" max="2" width="17.54296875" style="2" customWidth="1"/>
    <col min="3" max="3" width="13.26953125" style="2" customWidth="1"/>
    <col min="4" max="4" width="19.453125" style="2" customWidth="1"/>
    <col min="5" max="5" width="13.26953125" style="2" customWidth="1"/>
    <col min="6" max="16384" width="11.453125" style="2"/>
  </cols>
  <sheetData>
    <row r="1" spans="1:7" ht="15" x14ac:dyDescent="0.25">
      <c r="A1" s="1" t="s">
        <v>292</v>
      </c>
      <c r="B1" s="1"/>
      <c r="C1" s="4"/>
      <c r="D1" s="1"/>
      <c r="E1" s="1"/>
      <c r="F1" s="1"/>
    </row>
    <row r="2" spans="1:7" ht="14.25" x14ac:dyDescent="0.25">
      <c r="A2" s="6"/>
    </row>
    <row r="3" spans="1:7" x14ac:dyDescent="0.35">
      <c r="A3" s="74" t="s">
        <v>134</v>
      </c>
      <c r="B3" s="7"/>
      <c r="C3" s="4"/>
      <c r="D3" s="7"/>
      <c r="E3" s="7"/>
      <c r="F3" s="7"/>
    </row>
    <row r="4" spans="1:7" ht="14.25" x14ac:dyDescent="0.25">
      <c r="A4" s="5"/>
    </row>
    <row r="5" spans="1:7" x14ac:dyDescent="0.35">
      <c r="A5" s="567" t="s">
        <v>21</v>
      </c>
      <c r="B5" s="516" t="s">
        <v>344</v>
      </c>
      <c r="C5" s="516"/>
      <c r="D5" s="516"/>
      <c r="E5" s="516" t="s">
        <v>345</v>
      </c>
      <c r="F5" s="516"/>
      <c r="G5" s="516"/>
    </row>
    <row r="6" spans="1:7" x14ac:dyDescent="0.35">
      <c r="A6" s="568" t="s">
        <v>21</v>
      </c>
      <c r="B6" s="84" t="s">
        <v>22</v>
      </c>
      <c r="C6" s="84" t="s">
        <v>23</v>
      </c>
      <c r="D6" s="84" t="s">
        <v>10</v>
      </c>
      <c r="E6" s="84" t="s">
        <v>22</v>
      </c>
      <c r="F6" s="84" t="s">
        <v>23</v>
      </c>
      <c r="G6" s="84" t="s">
        <v>10</v>
      </c>
    </row>
    <row r="7" spans="1:7" s="12" customFormat="1" ht="14.5" x14ac:dyDescent="0.35">
      <c r="A7" s="16" t="s">
        <v>392</v>
      </c>
      <c r="B7" s="3"/>
      <c r="C7" s="90"/>
      <c r="D7" s="3"/>
      <c r="E7" s="3"/>
      <c r="F7" s="90"/>
      <c r="G7" s="3"/>
    </row>
    <row r="8" spans="1:7" s="12" customFormat="1" ht="14.25" x14ac:dyDescent="0.25">
      <c r="A8" s="16" t="s">
        <v>393</v>
      </c>
      <c r="B8" s="3"/>
      <c r="C8" s="3"/>
      <c r="D8" s="3"/>
      <c r="E8" s="3"/>
      <c r="F8" s="3"/>
      <c r="G8" s="3"/>
    </row>
    <row r="9" spans="1:7" s="12" customFormat="1" ht="28" x14ac:dyDescent="0.35">
      <c r="A9" s="16" t="s">
        <v>394</v>
      </c>
      <c r="B9" s="3"/>
      <c r="C9" s="3"/>
      <c r="D9" s="3"/>
      <c r="E9" s="3"/>
      <c r="F9" s="3"/>
      <c r="G9" s="3"/>
    </row>
    <row r="10" spans="1:7" ht="15" thickBot="1" x14ac:dyDescent="0.3">
      <c r="A10" s="34" t="s">
        <v>395</v>
      </c>
      <c r="B10" s="9"/>
      <c r="C10" s="9"/>
      <c r="D10" s="9"/>
      <c r="E10" s="9"/>
      <c r="F10" s="9"/>
      <c r="G10" s="9"/>
    </row>
    <row r="11" spans="1:7" ht="15" thickTop="1" x14ac:dyDescent="0.25">
      <c r="A11" s="86" t="s">
        <v>12</v>
      </c>
      <c r="B11" s="91"/>
      <c r="C11" s="91"/>
      <c r="D11" s="91"/>
      <c r="E11" s="91"/>
      <c r="F11" s="91"/>
      <c r="G11" s="91"/>
    </row>
    <row r="12" spans="1:7" ht="14.25" x14ac:dyDescent="0.25">
      <c r="A12" s="19"/>
    </row>
    <row r="13" spans="1:7" ht="15" x14ac:dyDescent="0.25">
      <c r="A13" s="74" t="s">
        <v>138</v>
      </c>
      <c r="B13" s="4"/>
      <c r="C13" s="7"/>
      <c r="D13" s="7"/>
      <c r="E13" s="7"/>
      <c r="F13" s="7"/>
    </row>
    <row r="14" spans="1:7" ht="14.25" x14ac:dyDescent="0.25">
      <c r="A14" s="6"/>
    </row>
    <row r="15" spans="1:7" ht="42" x14ac:dyDescent="0.35">
      <c r="A15" s="84" t="s">
        <v>21</v>
      </c>
      <c r="B15" s="84" t="s">
        <v>392</v>
      </c>
      <c r="C15" s="84" t="s">
        <v>393</v>
      </c>
      <c r="D15" s="84" t="s">
        <v>394</v>
      </c>
      <c r="E15" s="84" t="s">
        <v>395</v>
      </c>
    </row>
    <row r="16" spans="1:7" ht="15" x14ac:dyDescent="0.25">
      <c r="A16" s="102" t="s">
        <v>396</v>
      </c>
      <c r="B16" s="3"/>
      <c r="C16" s="3"/>
      <c r="D16" s="3"/>
      <c r="E16" s="3"/>
    </row>
    <row r="17" spans="1:5" ht="14.25" x14ac:dyDescent="0.25">
      <c r="A17" s="20" t="s">
        <v>87</v>
      </c>
      <c r="B17" s="3"/>
      <c r="C17" s="3"/>
      <c r="D17" s="3"/>
      <c r="E17" s="3"/>
    </row>
    <row r="18" spans="1:5" ht="14.25" x14ac:dyDescent="0.25">
      <c r="A18" s="20" t="s">
        <v>88</v>
      </c>
      <c r="B18" s="3"/>
      <c r="C18" s="3"/>
      <c r="D18" s="3"/>
      <c r="E18" s="3"/>
    </row>
    <row r="19" spans="1:5" ht="14.5" x14ac:dyDescent="0.35">
      <c r="A19" s="20" t="s">
        <v>89</v>
      </c>
      <c r="B19" s="3"/>
      <c r="C19" s="3"/>
      <c r="D19" s="3"/>
      <c r="E19" s="3"/>
    </row>
    <row r="20" spans="1:5" ht="14.25" x14ac:dyDescent="0.25">
      <c r="A20" s="20" t="s">
        <v>90</v>
      </c>
      <c r="B20" s="3"/>
      <c r="C20" s="3"/>
      <c r="D20" s="3"/>
      <c r="E20" s="3"/>
    </row>
    <row r="21" spans="1:5" s="12" customFormat="1" ht="14.5" x14ac:dyDescent="0.35">
      <c r="A21" s="38" t="s">
        <v>215</v>
      </c>
      <c r="B21" s="11"/>
      <c r="C21" s="11"/>
      <c r="D21" s="11"/>
      <c r="E21" s="11"/>
    </row>
    <row r="22" spans="1:5" ht="15" thickBot="1" x14ac:dyDescent="0.3">
      <c r="A22" s="36" t="s">
        <v>91</v>
      </c>
      <c r="B22" s="26"/>
      <c r="C22" s="26"/>
      <c r="D22" s="26"/>
      <c r="E22" s="26"/>
    </row>
    <row r="23" spans="1:5" ht="15.75" thickTop="1" thickBot="1" x14ac:dyDescent="0.3">
      <c r="A23" s="39" t="s">
        <v>92</v>
      </c>
      <c r="B23" s="26"/>
      <c r="C23" s="26"/>
      <c r="D23" s="26"/>
      <c r="E23" s="26"/>
    </row>
    <row r="24" spans="1:5" ht="15" thickTop="1" x14ac:dyDescent="0.25">
      <c r="A24" s="86" t="s">
        <v>397</v>
      </c>
      <c r="B24" s="85"/>
      <c r="C24" s="85"/>
      <c r="D24" s="85"/>
      <c r="E24" s="85"/>
    </row>
    <row r="25" spans="1:5" ht="14.25" x14ac:dyDescent="0.25">
      <c r="A25" s="6"/>
    </row>
    <row r="26" spans="1:5" x14ac:dyDescent="0.35">
      <c r="A26" s="74" t="s">
        <v>497</v>
      </c>
    </row>
    <row r="27" spans="1:5" ht="14.25" x14ac:dyDescent="0.25">
      <c r="A27" s="6"/>
    </row>
    <row r="28" spans="1:5" x14ac:dyDescent="0.35">
      <c r="A28" s="553" t="s">
        <v>216</v>
      </c>
      <c r="B28" s="595"/>
    </row>
    <row r="29" spans="1:5" ht="14.25" x14ac:dyDescent="0.25">
      <c r="A29" s="550"/>
      <c r="B29" s="550"/>
      <c r="C29" s="4"/>
    </row>
    <row r="31" spans="1:5" x14ac:dyDescent="0.35">
      <c r="A31" s="74" t="s">
        <v>312</v>
      </c>
    </row>
    <row r="32" spans="1:5" x14ac:dyDescent="0.35">
      <c r="A32" s="74"/>
    </row>
    <row r="33" spans="1:2" ht="14.25" customHeight="1" x14ac:dyDescent="0.35">
      <c r="A33" s="514" t="s">
        <v>356</v>
      </c>
      <c r="B33" s="515"/>
    </row>
  </sheetData>
  <mergeCells count="6">
    <mergeCell ref="A33:B33"/>
    <mergeCell ref="E5:G5"/>
    <mergeCell ref="A28:B28"/>
    <mergeCell ref="A29:B29"/>
    <mergeCell ref="A5:A6"/>
    <mergeCell ref="B5:D5"/>
  </mergeCells>
  <pageMargins left="0.25" right="0.25" top="0.75" bottom="0.75"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99"/>
  <sheetViews>
    <sheetView showGridLines="0" topLeftCell="A55" zoomScaleNormal="100" workbookViewId="0">
      <selection activeCell="F73" sqref="F73"/>
    </sheetView>
  </sheetViews>
  <sheetFormatPr baseColWidth="10" defaultColWidth="11.453125" defaultRowHeight="14" x14ac:dyDescent="0.35"/>
  <cols>
    <col min="1" max="1" width="35.1796875" style="121" customWidth="1"/>
    <col min="2" max="2" width="17.26953125" style="121" customWidth="1"/>
    <col min="3" max="3" width="16.26953125" style="121" customWidth="1"/>
    <col min="4" max="4" width="17.26953125" style="121" customWidth="1"/>
    <col min="5" max="5" width="17.54296875" style="121" customWidth="1"/>
    <col min="6" max="6" width="15.54296875" style="121" customWidth="1"/>
    <col min="7" max="7" width="16.453125" style="121" customWidth="1"/>
    <col min="8" max="16384" width="11.453125" style="2"/>
  </cols>
  <sheetData>
    <row r="1" spans="1:8" ht="16.5" x14ac:dyDescent="0.25">
      <c r="A1" s="117" t="s">
        <v>293</v>
      </c>
      <c r="B1" s="216"/>
      <c r="C1" s="272"/>
      <c r="D1" s="216"/>
      <c r="E1" s="216"/>
      <c r="F1" s="216"/>
      <c r="G1" s="216"/>
    </row>
    <row r="2" spans="1:8" ht="16.5" x14ac:dyDescent="0.25">
      <c r="A2" s="107"/>
    </row>
    <row r="3" spans="1:8" ht="16.5" x14ac:dyDescent="0.25">
      <c r="A3" s="125" t="s">
        <v>197</v>
      </c>
      <c r="B3" s="125"/>
      <c r="C3" s="125"/>
      <c r="D3" s="125"/>
      <c r="E3" s="125"/>
      <c r="F3" s="125"/>
      <c r="G3" s="125"/>
    </row>
    <row r="4" spans="1:8" ht="16.5" x14ac:dyDescent="0.25">
      <c r="A4" s="128"/>
      <c r="B4" s="127"/>
      <c r="C4" s="127"/>
      <c r="D4" s="127"/>
      <c r="E4" s="127"/>
      <c r="F4" s="127"/>
      <c r="G4" s="127"/>
    </row>
    <row r="5" spans="1:8" x14ac:dyDescent="0.35">
      <c r="A5" s="495" t="s">
        <v>21</v>
      </c>
      <c r="B5" s="552" t="s">
        <v>344</v>
      </c>
      <c r="C5" s="552"/>
      <c r="D5" s="552"/>
      <c r="E5" s="552" t="s">
        <v>345</v>
      </c>
      <c r="F5" s="552"/>
      <c r="G5" s="552"/>
    </row>
    <row r="6" spans="1:8" x14ac:dyDescent="0.35">
      <c r="A6" s="496"/>
      <c r="B6" s="129" t="s">
        <v>22</v>
      </c>
      <c r="C6" s="129" t="s">
        <v>23</v>
      </c>
      <c r="D6" s="129" t="s">
        <v>10</v>
      </c>
      <c r="E6" s="129" t="s">
        <v>22</v>
      </c>
      <c r="F6" s="129" t="s">
        <v>23</v>
      </c>
      <c r="G6" s="129" t="s">
        <v>10</v>
      </c>
    </row>
    <row r="7" spans="1:8" ht="16.5" x14ac:dyDescent="0.25">
      <c r="A7" s="152" t="s">
        <v>398</v>
      </c>
      <c r="B7" s="384"/>
      <c r="C7" s="384"/>
      <c r="D7" s="384"/>
      <c r="E7" s="384"/>
      <c r="F7" s="384"/>
      <c r="G7" s="384"/>
    </row>
    <row r="8" spans="1:8" x14ac:dyDescent="0.35">
      <c r="A8" s="152" t="s">
        <v>399</v>
      </c>
      <c r="B8" s="384">
        <v>0</v>
      </c>
      <c r="C8" s="416"/>
      <c r="D8" s="384">
        <f>+B8</f>
        <v>0</v>
      </c>
      <c r="E8" s="389">
        <v>313600</v>
      </c>
      <c r="F8" s="356"/>
      <c r="G8" s="389">
        <f>+E8</f>
        <v>313600</v>
      </c>
    </row>
    <row r="9" spans="1:8" x14ac:dyDescent="0.35">
      <c r="A9" s="152" t="s">
        <v>400</v>
      </c>
      <c r="B9" s="384"/>
      <c r="C9" s="416"/>
      <c r="D9" s="384"/>
      <c r="E9" s="389"/>
      <c r="F9" s="356"/>
      <c r="G9" s="389"/>
    </row>
    <row r="10" spans="1:8" ht="16.5" x14ac:dyDescent="0.25">
      <c r="A10" s="152" t="s">
        <v>401</v>
      </c>
      <c r="B10" s="384"/>
      <c r="C10" s="416"/>
      <c r="D10" s="384"/>
      <c r="E10" s="389"/>
      <c r="F10" s="356"/>
      <c r="G10" s="389"/>
    </row>
    <row r="11" spans="1:8" ht="28" x14ac:dyDescent="0.35">
      <c r="A11" s="305" t="s">
        <v>233</v>
      </c>
      <c r="B11" s="417"/>
      <c r="C11" s="417"/>
      <c r="D11" s="417"/>
      <c r="E11" s="418"/>
      <c r="F11" s="418"/>
      <c r="G11" s="418"/>
      <c r="H11" s="4"/>
    </row>
    <row r="12" spans="1:8" ht="14.5" thickBot="1" x14ac:dyDescent="0.4">
      <c r="A12" s="263" t="s">
        <v>234</v>
      </c>
      <c r="B12" s="397"/>
      <c r="C12" s="397"/>
      <c r="D12" s="397"/>
      <c r="E12" s="398"/>
      <c r="F12" s="398"/>
      <c r="G12" s="398"/>
      <c r="H12" s="4"/>
    </row>
    <row r="13" spans="1:8" ht="17.25" thickTop="1" x14ac:dyDescent="0.25">
      <c r="A13" s="273" t="s">
        <v>12</v>
      </c>
      <c r="B13" s="362">
        <f>SUM(B7:B12)</f>
        <v>0</v>
      </c>
      <c r="C13" s="362"/>
      <c r="D13" s="362">
        <f>SUM(D7:D12)</f>
        <v>0</v>
      </c>
      <c r="E13" s="358">
        <f>SUM(E7:E12)</f>
        <v>313600</v>
      </c>
      <c r="F13" s="358"/>
      <c r="G13" s="358">
        <f>SUM(G7:G12)</f>
        <v>313600</v>
      </c>
    </row>
    <row r="14" spans="1:8" ht="16.5" x14ac:dyDescent="0.25">
      <c r="A14" s="128"/>
      <c r="B14" s="127"/>
      <c r="C14" s="127"/>
      <c r="D14" s="127"/>
      <c r="E14" s="127"/>
      <c r="F14" s="127"/>
      <c r="G14" s="127"/>
    </row>
    <row r="15" spans="1:8" x14ac:dyDescent="0.35">
      <c r="A15" s="548" t="s">
        <v>139</v>
      </c>
      <c r="B15" s="548"/>
      <c r="C15" s="548"/>
      <c r="D15" s="307"/>
      <c r="E15" s="307"/>
      <c r="F15" s="307"/>
      <c r="G15" s="307"/>
      <c r="H15" s="35"/>
    </row>
    <row r="16" spans="1:8" x14ac:dyDescent="0.35">
      <c r="A16" s="506" t="s">
        <v>868</v>
      </c>
      <c r="B16" s="507"/>
      <c r="C16" s="508"/>
      <c r="D16" s="307"/>
      <c r="E16" s="307"/>
      <c r="F16" s="307"/>
      <c r="G16" s="307"/>
      <c r="H16" s="35"/>
    </row>
    <row r="17" spans="1:8" ht="16.5" x14ac:dyDescent="0.3">
      <c r="A17" s="128"/>
      <c r="B17" s="127"/>
      <c r="C17" s="127"/>
      <c r="D17" s="137"/>
      <c r="E17" s="137"/>
      <c r="F17" s="137"/>
      <c r="G17" s="137"/>
      <c r="H17"/>
    </row>
    <row r="18" spans="1:8" ht="16.5" x14ac:dyDescent="0.3">
      <c r="A18" s="125" t="s">
        <v>236</v>
      </c>
      <c r="B18" s="127"/>
      <c r="C18" s="125"/>
      <c r="D18" s="137"/>
      <c r="E18" s="137"/>
      <c r="F18" s="137"/>
      <c r="G18" s="137"/>
      <c r="H18"/>
    </row>
    <row r="19" spans="1:8" ht="16.5" x14ac:dyDescent="0.3">
      <c r="A19" s="128"/>
      <c r="B19" s="127"/>
      <c r="C19" s="127"/>
      <c r="D19" s="137"/>
      <c r="E19" s="137"/>
      <c r="F19" s="137"/>
      <c r="G19" s="137"/>
      <c r="H19"/>
    </row>
    <row r="20" spans="1:8" ht="49.5" x14ac:dyDescent="0.3">
      <c r="A20" s="129" t="s">
        <v>110</v>
      </c>
      <c r="B20" s="129" t="s">
        <v>344</v>
      </c>
      <c r="C20" s="129" t="s">
        <v>345</v>
      </c>
      <c r="D20" s="137"/>
      <c r="E20" s="137"/>
      <c r="F20" s="137"/>
      <c r="G20" s="137"/>
      <c r="H20"/>
    </row>
    <row r="21" spans="1:8" ht="16.5" x14ac:dyDescent="0.3">
      <c r="A21" s="281" t="s">
        <v>185</v>
      </c>
      <c r="B21" s="389">
        <v>624011</v>
      </c>
      <c r="C21" s="389">
        <v>678257</v>
      </c>
      <c r="D21" s="137"/>
      <c r="E21" s="137"/>
      <c r="F21" s="137"/>
      <c r="G21" s="137"/>
      <c r="H21"/>
    </row>
    <row r="22" spans="1:8" ht="16.5" x14ac:dyDescent="0.3">
      <c r="A22" s="281" t="s">
        <v>186</v>
      </c>
      <c r="B22" s="389">
        <v>14865037</v>
      </c>
      <c r="C22" s="389">
        <v>14040774</v>
      </c>
      <c r="D22" s="137"/>
      <c r="E22" s="137"/>
      <c r="F22" s="137"/>
      <c r="G22" s="137"/>
      <c r="H22"/>
    </row>
    <row r="23" spans="1:8" ht="16.5" x14ac:dyDescent="0.3">
      <c r="A23" s="281" t="s">
        <v>187</v>
      </c>
      <c r="B23" s="389">
        <v>36330</v>
      </c>
      <c r="C23" s="389">
        <v>39440</v>
      </c>
      <c r="D23" s="137"/>
      <c r="E23" s="137"/>
      <c r="F23" s="137"/>
      <c r="G23" s="137"/>
      <c r="H23"/>
    </row>
    <row r="24" spans="1:8" ht="17.25" thickBot="1" x14ac:dyDescent="0.35">
      <c r="A24" s="282" t="s">
        <v>188</v>
      </c>
      <c r="B24" s="383">
        <v>3049</v>
      </c>
      <c r="C24" s="383">
        <v>2151</v>
      </c>
      <c r="D24" s="137"/>
      <c r="E24" s="137"/>
      <c r="F24" s="137"/>
      <c r="G24" s="137"/>
      <c r="H24"/>
    </row>
    <row r="25" spans="1:8" ht="17.25" thickTop="1" x14ac:dyDescent="0.3">
      <c r="A25" s="273" t="s">
        <v>12</v>
      </c>
      <c r="B25" s="358">
        <f>SUM(B21:B24)</f>
        <v>15528427</v>
      </c>
      <c r="C25" s="358">
        <f>SUM(C21:C24)</f>
        <v>14760622</v>
      </c>
      <c r="D25" s="137"/>
      <c r="E25" s="137"/>
      <c r="F25" s="137"/>
      <c r="G25" s="137"/>
      <c r="H25"/>
    </row>
    <row r="26" spans="1:8" ht="16.5" x14ac:dyDescent="0.3">
      <c r="A26" s="127"/>
      <c r="B26" s="127"/>
      <c r="C26" s="127"/>
      <c r="D26" s="137"/>
      <c r="E26" s="137"/>
      <c r="F26" s="137"/>
      <c r="G26" s="137"/>
      <c r="H26"/>
    </row>
    <row r="27" spans="1:8" ht="16.5" x14ac:dyDescent="0.3">
      <c r="A27" s="125" t="s">
        <v>469</v>
      </c>
      <c r="B27" s="125"/>
      <c r="C27" s="125"/>
      <c r="D27" s="137"/>
      <c r="E27" s="137"/>
      <c r="F27" s="137"/>
      <c r="G27" s="137"/>
      <c r="H27"/>
    </row>
    <row r="28" spans="1:8" ht="16.5" x14ac:dyDescent="0.25">
      <c r="A28" s="308"/>
      <c r="B28" s="308"/>
      <c r="C28" s="308"/>
      <c r="D28" s="308"/>
      <c r="E28" s="308"/>
      <c r="F28" s="308"/>
      <c r="G28" s="308"/>
    </row>
    <row r="29" spans="1:8" ht="16.5" x14ac:dyDescent="0.25">
      <c r="A29" s="548" t="s">
        <v>140</v>
      </c>
      <c r="B29" s="548"/>
      <c r="C29" s="548"/>
      <c r="D29" s="307"/>
      <c r="E29" s="307"/>
      <c r="F29" s="307"/>
      <c r="G29" s="307"/>
      <c r="H29" s="35"/>
    </row>
    <row r="30" spans="1:8" ht="16.5" x14ac:dyDescent="0.25">
      <c r="A30" s="549"/>
      <c r="B30" s="549"/>
      <c r="C30" s="549"/>
      <c r="D30" s="307"/>
      <c r="E30" s="307"/>
      <c r="F30" s="307"/>
      <c r="G30" s="307"/>
      <c r="H30" s="35"/>
    </row>
    <row r="31" spans="1:8" ht="16.5" x14ac:dyDescent="0.25">
      <c r="A31" s="128"/>
      <c r="B31" s="127"/>
      <c r="C31" s="127"/>
      <c r="D31" s="127"/>
      <c r="E31" s="127"/>
      <c r="F31" s="127"/>
      <c r="G31" s="127"/>
    </row>
    <row r="32" spans="1:8" ht="16.5" x14ac:dyDescent="0.25">
      <c r="A32" s="125" t="s">
        <v>198</v>
      </c>
      <c r="B32" s="125"/>
      <c r="C32" s="125"/>
      <c r="D32" s="125"/>
      <c r="E32" s="125"/>
      <c r="F32" s="125"/>
      <c r="G32" s="125"/>
    </row>
    <row r="33" spans="1:8" ht="16.5" x14ac:dyDescent="0.25">
      <c r="A33" s="128"/>
      <c r="B33" s="127"/>
      <c r="C33" s="127"/>
      <c r="D33" s="127"/>
      <c r="E33" s="127"/>
      <c r="F33" s="127"/>
      <c r="G33" s="127"/>
    </row>
    <row r="34" spans="1:8" x14ac:dyDescent="0.35">
      <c r="A34" s="548" t="s">
        <v>235</v>
      </c>
      <c r="B34" s="548"/>
      <c r="C34" s="548"/>
      <c r="D34" s="307"/>
      <c r="E34" s="307"/>
      <c r="F34" s="307"/>
      <c r="G34" s="307"/>
      <c r="H34" s="35"/>
    </row>
    <row r="35" spans="1:8" ht="16.5" x14ac:dyDescent="0.25">
      <c r="A35" s="549"/>
      <c r="B35" s="549"/>
      <c r="C35" s="549"/>
      <c r="D35" s="307"/>
      <c r="E35" s="307"/>
      <c r="F35" s="307"/>
      <c r="G35" s="307"/>
      <c r="H35" s="35"/>
    </row>
    <row r="36" spans="1:8" ht="16.5" x14ac:dyDescent="0.25">
      <c r="A36" s="128"/>
      <c r="B36" s="127"/>
      <c r="C36" s="127"/>
      <c r="D36" s="127"/>
      <c r="E36" s="127"/>
      <c r="F36" s="127"/>
      <c r="G36" s="127"/>
    </row>
    <row r="37" spans="1:8" x14ac:dyDescent="0.35">
      <c r="A37" s="127" t="s">
        <v>199</v>
      </c>
      <c r="B37" s="125"/>
      <c r="C37" s="125"/>
      <c r="D37" s="125"/>
      <c r="E37" s="125"/>
      <c r="F37" s="125"/>
      <c r="G37" s="125"/>
    </row>
    <row r="38" spans="1:8" ht="16.5" x14ac:dyDescent="0.25">
      <c r="A38" s="127"/>
      <c r="B38" s="127"/>
      <c r="C38" s="127"/>
      <c r="D38" s="127"/>
      <c r="E38" s="127"/>
      <c r="F38" s="127"/>
      <c r="G38" s="127"/>
    </row>
    <row r="39" spans="1:8" ht="33" x14ac:dyDescent="0.25">
      <c r="A39" s="129" t="s">
        <v>21</v>
      </c>
      <c r="B39" s="129" t="s">
        <v>344</v>
      </c>
      <c r="C39" s="129" t="s">
        <v>345</v>
      </c>
      <c r="D39" s="127"/>
      <c r="E39" s="127"/>
      <c r="F39" s="127"/>
      <c r="G39" s="127"/>
    </row>
    <row r="40" spans="1:8" ht="16.5" x14ac:dyDescent="0.25">
      <c r="A40" s="288" t="s">
        <v>350</v>
      </c>
      <c r="B40" s="130"/>
      <c r="C40" s="130"/>
      <c r="D40" s="127"/>
      <c r="E40" s="127"/>
      <c r="F40" s="127"/>
      <c r="G40" s="127"/>
    </row>
    <row r="41" spans="1:8" ht="16.5" x14ac:dyDescent="0.25">
      <c r="A41" s="284" t="s">
        <v>404</v>
      </c>
      <c r="B41" s="130"/>
      <c r="C41" s="130"/>
      <c r="D41" s="127"/>
      <c r="E41" s="127"/>
      <c r="F41" s="127"/>
      <c r="G41" s="127"/>
    </row>
    <row r="42" spans="1:8" ht="16.5" x14ac:dyDescent="0.25">
      <c r="A42" s="284" t="s">
        <v>403</v>
      </c>
      <c r="B42" s="130"/>
      <c r="C42" s="130"/>
      <c r="D42" s="127"/>
      <c r="E42" s="127"/>
      <c r="F42" s="127"/>
      <c r="G42" s="127"/>
    </row>
    <row r="43" spans="1:8" ht="16.5" x14ac:dyDescent="0.25">
      <c r="A43" s="284" t="s">
        <v>93</v>
      </c>
      <c r="B43" s="130"/>
      <c r="C43" s="130"/>
      <c r="D43" s="127"/>
      <c r="E43" s="127"/>
      <c r="F43" s="127"/>
      <c r="G43" s="127"/>
    </row>
    <row r="44" spans="1:8" ht="16.5" x14ac:dyDescent="0.25">
      <c r="A44" s="284" t="s">
        <v>405</v>
      </c>
      <c r="B44" s="130"/>
      <c r="C44" s="130"/>
      <c r="D44" s="127"/>
      <c r="E44" s="127"/>
      <c r="F44" s="127"/>
      <c r="G44" s="127"/>
    </row>
    <row r="45" spans="1:8" ht="16.5" x14ac:dyDescent="0.25">
      <c r="A45" s="281" t="s">
        <v>94</v>
      </c>
      <c r="B45" s="130"/>
      <c r="C45" s="130"/>
      <c r="D45" s="127"/>
      <c r="E45" s="127"/>
      <c r="F45" s="127"/>
      <c r="G45" s="127"/>
    </row>
    <row r="46" spans="1:8" ht="16.5" x14ac:dyDescent="0.25">
      <c r="A46" s="281" t="s">
        <v>95</v>
      </c>
      <c r="B46" s="130"/>
      <c r="C46" s="130"/>
      <c r="D46" s="127"/>
      <c r="E46" s="127"/>
      <c r="F46" s="127"/>
      <c r="G46" s="127"/>
    </row>
    <row r="47" spans="1:8" ht="16.5" x14ac:dyDescent="0.25">
      <c r="A47" s="309" t="s">
        <v>470</v>
      </c>
      <c r="B47" s="310"/>
      <c r="C47" s="310"/>
      <c r="D47" s="127"/>
      <c r="E47" s="127"/>
      <c r="F47" s="127"/>
      <c r="G47" s="127"/>
    </row>
    <row r="48" spans="1:8" ht="16.5" x14ac:dyDescent="0.25">
      <c r="A48" s="281" t="s">
        <v>406</v>
      </c>
      <c r="B48" s="130"/>
      <c r="C48" s="130"/>
      <c r="D48" s="127"/>
      <c r="E48" s="127"/>
      <c r="F48" s="127"/>
      <c r="G48" s="127"/>
    </row>
    <row r="49" spans="1:7" ht="17.25" thickBot="1" x14ac:dyDescent="0.3">
      <c r="A49" s="282" t="s">
        <v>96</v>
      </c>
      <c r="B49" s="270"/>
      <c r="C49" s="270"/>
      <c r="D49" s="127"/>
      <c r="E49" s="127"/>
      <c r="F49" s="127"/>
      <c r="G49" s="127"/>
    </row>
    <row r="50" spans="1:7" ht="17.25" thickTop="1" x14ac:dyDescent="0.25">
      <c r="A50" s="273" t="s">
        <v>402</v>
      </c>
      <c r="B50" s="188"/>
      <c r="C50" s="188"/>
      <c r="D50" s="127"/>
      <c r="E50" s="127"/>
      <c r="F50" s="127"/>
      <c r="G50" s="127"/>
    </row>
    <row r="51" spans="1:7" ht="16.5" x14ac:dyDescent="0.25">
      <c r="A51" s="127"/>
      <c r="B51" s="127"/>
      <c r="C51" s="127"/>
      <c r="D51" s="127"/>
      <c r="E51" s="127"/>
      <c r="F51" s="127"/>
      <c r="G51" s="127"/>
    </row>
    <row r="52" spans="1:7" ht="33.75" customHeight="1" x14ac:dyDescent="0.35">
      <c r="A52" s="495" t="s">
        <v>21</v>
      </c>
      <c r="B52" s="542" t="s">
        <v>344</v>
      </c>
      <c r="C52" s="544"/>
      <c r="D52" s="542" t="s">
        <v>345</v>
      </c>
      <c r="E52" s="544"/>
      <c r="F52" s="127"/>
      <c r="G52" s="127"/>
    </row>
    <row r="53" spans="1:7" x14ac:dyDescent="0.35">
      <c r="A53" s="496"/>
      <c r="B53" s="129" t="s">
        <v>80</v>
      </c>
      <c r="C53" s="129" t="s">
        <v>471</v>
      </c>
      <c r="D53" s="129" t="s">
        <v>80</v>
      </c>
      <c r="E53" s="129" t="s">
        <v>471</v>
      </c>
      <c r="F53" s="127"/>
      <c r="G53" s="127"/>
    </row>
    <row r="54" spans="1:7" ht="16.5" x14ac:dyDescent="0.25">
      <c r="A54" s="288" t="s">
        <v>350</v>
      </c>
      <c r="B54" s="130"/>
      <c r="C54" s="130"/>
      <c r="D54" s="130"/>
      <c r="E54" s="130"/>
      <c r="F54" s="127"/>
      <c r="G54" s="127"/>
    </row>
    <row r="55" spans="1:7" ht="33" x14ac:dyDescent="0.25">
      <c r="A55" s="284" t="s">
        <v>498</v>
      </c>
      <c r="B55" s="130"/>
      <c r="C55" s="130"/>
      <c r="D55" s="130"/>
      <c r="E55" s="130"/>
      <c r="F55" s="127"/>
      <c r="G55" s="127"/>
    </row>
    <row r="56" spans="1:7" x14ac:dyDescent="0.35">
      <c r="A56" s="284" t="s">
        <v>414</v>
      </c>
      <c r="B56" s="130"/>
      <c r="C56" s="130"/>
      <c r="D56" s="130"/>
      <c r="E56" s="130"/>
      <c r="F56" s="127"/>
      <c r="G56" s="127"/>
    </row>
    <row r="57" spans="1:7" x14ac:dyDescent="0.35">
      <c r="A57" s="284" t="s">
        <v>499</v>
      </c>
      <c r="B57" s="130"/>
      <c r="C57" s="130"/>
      <c r="D57" s="130"/>
      <c r="E57" s="130"/>
      <c r="F57" s="127"/>
      <c r="G57" s="127"/>
    </row>
    <row r="58" spans="1:7" ht="16.5" x14ac:dyDescent="0.25">
      <c r="A58" s="284" t="s">
        <v>500</v>
      </c>
      <c r="B58" s="130"/>
      <c r="C58" s="130"/>
      <c r="D58" s="130"/>
      <c r="E58" s="130"/>
      <c r="F58" s="127"/>
      <c r="G58" s="127"/>
    </row>
    <row r="59" spans="1:7" ht="16.5" x14ac:dyDescent="0.25">
      <c r="A59" s="281" t="s">
        <v>501</v>
      </c>
      <c r="B59" s="130"/>
      <c r="C59" s="130"/>
      <c r="D59" s="130"/>
      <c r="E59" s="130"/>
      <c r="F59" s="127"/>
      <c r="G59" s="127"/>
    </row>
    <row r="60" spans="1:7" ht="16.5" x14ac:dyDescent="0.25">
      <c r="A60" s="281" t="s">
        <v>502</v>
      </c>
      <c r="B60" s="130"/>
      <c r="C60" s="130"/>
      <c r="D60" s="130"/>
      <c r="E60" s="130"/>
      <c r="F60" s="127"/>
      <c r="G60" s="127"/>
    </row>
    <row r="61" spans="1:7" ht="16.5" x14ac:dyDescent="0.25">
      <c r="A61" s="309" t="s">
        <v>470</v>
      </c>
      <c r="B61" s="310"/>
      <c r="C61" s="310"/>
      <c r="D61" s="310"/>
      <c r="E61" s="310"/>
      <c r="F61" s="127"/>
      <c r="G61" s="127"/>
    </row>
    <row r="62" spans="1:7" ht="17.25" thickBot="1" x14ac:dyDescent="0.3">
      <c r="A62" s="282" t="s">
        <v>96</v>
      </c>
      <c r="B62" s="270"/>
      <c r="C62" s="270"/>
      <c r="D62" s="270"/>
      <c r="E62" s="270"/>
      <c r="F62" s="127"/>
      <c r="G62" s="127"/>
    </row>
    <row r="63" spans="1:7" ht="17.25" thickTop="1" x14ac:dyDescent="0.25">
      <c r="A63" s="264" t="s">
        <v>402</v>
      </c>
      <c r="B63" s="188"/>
      <c r="C63" s="188"/>
      <c r="D63" s="188"/>
      <c r="E63" s="188"/>
      <c r="F63" s="127"/>
      <c r="G63" s="127"/>
    </row>
    <row r="64" spans="1:7" s="96" customFormat="1" ht="16.5" x14ac:dyDescent="0.25">
      <c r="A64" s="311"/>
      <c r="B64" s="312"/>
      <c r="C64" s="312"/>
      <c r="D64" s="313"/>
      <c r="E64" s="313"/>
      <c r="F64" s="313"/>
      <c r="G64" s="313"/>
    </row>
    <row r="65" spans="1:7" x14ac:dyDescent="0.35">
      <c r="A65" s="191" t="s">
        <v>407</v>
      </c>
      <c r="B65" s="191"/>
      <c r="C65" s="127"/>
      <c r="D65" s="127"/>
      <c r="E65" s="127"/>
      <c r="F65" s="127"/>
      <c r="G65" s="127"/>
    </row>
    <row r="66" spans="1:7" ht="16.5" x14ac:dyDescent="0.25">
      <c r="A66" s="127"/>
      <c r="B66" s="127"/>
      <c r="C66" s="127"/>
      <c r="D66" s="127"/>
      <c r="E66" s="127"/>
      <c r="F66" s="127"/>
      <c r="G66" s="127"/>
    </row>
    <row r="67" spans="1:7" ht="33" x14ac:dyDescent="0.25">
      <c r="A67" s="129" t="s">
        <v>21</v>
      </c>
      <c r="B67" s="129" t="s">
        <v>344</v>
      </c>
      <c r="C67" s="129" t="s">
        <v>345</v>
      </c>
      <c r="D67" s="127"/>
      <c r="E67" s="127"/>
      <c r="F67" s="127"/>
      <c r="G67" s="127"/>
    </row>
    <row r="68" spans="1:7" ht="16.5" x14ac:dyDescent="0.25">
      <c r="A68" s="314" t="s">
        <v>408</v>
      </c>
      <c r="B68" s="130"/>
      <c r="C68" s="130"/>
      <c r="D68" s="127"/>
      <c r="E68" s="127"/>
      <c r="F68" s="127"/>
      <c r="G68" s="127"/>
    </row>
    <row r="69" spans="1:7" ht="17.25" thickBot="1" x14ac:dyDescent="0.3">
      <c r="A69" s="282" t="s">
        <v>409</v>
      </c>
      <c r="B69" s="270"/>
      <c r="C69" s="333">
        <v>313600</v>
      </c>
      <c r="D69" s="127"/>
      <c r="E69" s="127"/>
      <c r="F69" s="127"/>
      <c r="G69" s="127"/>
    </row>
    <row r="70" spans="1:7" ht="17.25" thickTop="1" x14ac:dyDescent="0.25">
      <c r="A70" s="273" t="s">
        <v>12</v>
      </c>
      <c r="B70" s="188"/>
      <c r="C70" s="415">
        <f>SUM(C69)</f>
        <v>313600</v>
      </c>
      <c r="D70" s="127"/>
      <c r="E70" s="127"/>
      <c r="F70" s="127"/>
      <c r="G70" s="127"/>
    </row>
    <row r="71" spans="1:7" ht="16.5" x14ac:dyDescent="0.25">
      <c r="A71" s="127"/>
      <c r="B71" s="127"/>
      <c r="C71" s="127"/>
      <c r="D71" s="127"/>
      <c r="E71" s="127"/>
      <c r="F71" s="127"/>
      <c r="G71" s="127"/>
    </row>
    <row r="72" spans="1:7" x14ac:dyDescent="0.35">
      <c r="A72" s="191" t="s">
        <v>410</v>
      </c>
      <c r="B72" s="191"/>
      <c r="C72" s="127"/>
      <c r="D72" s="127"/>
      <c r="E72" s="127"/>
      <c r="F72" s="127"/>
      <c r="G72" s="127"/>
    </row>
    <row r="73" spans="1:7" ht="16.5" x14ac:dyDescent="0.25">
      <c r="A73" s="127"/>
      <c r="B73" s="127"/>
      <c r="C73" s="127"/>
      <c r="D73" s="127"/>
      <c r="E73" s="127"/>
      <c r="F73" s="127"/>
      <c r="G73" s="127"/>
    </row>
    <row r="74" spans="1:7" ht="49.5" x14ac:dyDescent="0.25">
      <c r="A74" s="129" t="s">
        <v>21</v>
      </c>
      <c r="B74" s="129" t="s">
        <v>344</v>
      </c>
      <c r="C74" s="129" t="s">
        <v>503</v>
      </c>
      <c r="D74" s="129" t="s">
        <v>345</v>
      </c>
      <c r="E74" s="129" t="s">
        <v>503</v>
      </c>
      <c r="F74" s="127"/>
      <c r="G74" s="127"/>
    </row>
    <row r="75" spans="1:7" ht="16.5" x14ac:dyDescent="0.25">
      <c r="A75" s="234" t="s">
        <v>411</v>
      </c>
      <c r="B75" s="236">
        <v>15528427</v>
      </c>
      <c r="C75" s="231"/>
      <c r="D75" s="236">
        <v>14760622</v>
      </c>
      <c r="E75" s="135"/>
      <c r="F75" s="127"/>
      <c r="G75" s="127"/>
    </row>
    <row r="76" spans="1:7" ht="16.5" x14ac:dyDescent="0.25">
      <c r="A76" s="234" t="s">
        <v>403</v>
      </c>
      <c r="B76" s="236"/>
      <c r="C76" s="236"/>
      <c r="D76" s="236"/>
      <c r="E76" s="135"/>
      <c r="F76" s="127"/>
      <c r="G76" s="127"/>
    </row>
    <row r="77" spans="1:7" ht="33" x14ac:dyDescent="0.25">
      <c r="A77" s="234" t="s">
        <v>412</v>
      </c>
      <c r="B77" s="236"/>
      <c r="C77" s="236"/>
      <c r="D77" s="236"/>
      <c r="E77" s="135"/>
      <c r="F77" s="127"/>
      <c r="G77" s="127"/>
    </row>
    <row r="78" spans="1:7" ht="49.5" x14ac:dyDescent="0.25">
      <c r="A78" s="234" t="s">
        <v>413</v>
      </c>
      <c r="B78" s="236"/>
      <c r="C78" s="236"/>
      <c r="D78" s="236"/>
      <c r="E78" s="135"/>
      <c r="F78" s="127"/>
      <c r="G78" s="127"/>
    </row>
    <row r="79" spans="1:7" x14ac:dyDescent="0.35">
      <c r="A79" s="234" t="s">
        <v>414</v>
      </c>
      <c r="B79" s="236"/>
      <c r="C79" s="236"/>
      <c r="D79" s="236"/>
      <c r="E79" s="135"/>
      <c r="F79" s="127"/>
      <c r="G79" s="127"/>
    </row>
    <row r="80" spans="1:7" x14ac:dyDescent="0.35">
      <c r="A80" s="234" t="s">
        <v>415</v>
      </c>
      <c r="B80" s="236"/>
      <c r="C80" s="236"/>
      <c r="D80" s="236"/>
      <c r="E80" s="135"/>
      <c r="F80" s="127"/>
      <c r="G80" s="127"/>
    </row>
    <row r="81" spans="1:7" ht="14.5" thickBot="1" x14ac:dyDescent="0.4">
      <c r="A81" s="315" t="s">
        <v>416</v>
      </c>
      <c r="B81" s="238"/>
      <c r="C81" s="238"/>
      <c r="D81" s="238"/>
      <c r="E81" s="316"/>
      <c r="F81" s="127"/>
      <c r="G81" s="127"/>
    </row>
    <row r="82" spans="1:7" ht="14.5" thickTop="1" x14ac:dyDescent="0.35">
      <c r="A82" s="317" t="s">
        <v>12</v>
      </c>
      <c r="B82" s="243">
        <f>SUM(B75:B81)</f>
        <v>15528427</v>
      </c>
      <c r="C82" s="243"/>
      <c r="D82" s="243">
        <f>SUM(D75:D81)</f>
        <v>14760622</v>
      </c>
      <c r="E82" s="317"/>
      <c r="F82" s="127"/>
      <c r="G82" s="127"/>
    </row>
    <row r="83" spans="1:7" x14ac:dyDescent="0.35">
      <c r="A83" s="127"/>
      <c r="B83" s="127"/>
      <c r="C83" s="127"/>
      <c r="D83" s="127"/>
      <c r="E83" s="127"/>
      <c r="F83" s="127"/>
      <c r="G83" s="127"/>
    </row>
    <row r="84" spans="1:7" x14ac:dyDescent="0.35">
      <c r="A84" s="125" t="s">
        <v>389</v>
      </c>
      <c r="B84" s="127"/>
      <c r="C84" s="127"/>
      <c r="D84" s="127"/>
      <c r="E84" s="127"/>
      <c r="F84" s="127"/>
      <c r="G84" s="127"/>
    </row>
    <row r="85" spans="1:7" x14ac:dyDescent="0.35">
      <c r="A85" s="125"/>
      <c r="B85" s="127"/>
      <c r="C85" s="127"/>
      <c r="D85" s="127"/>
      <c r="E85" s="127"/>
      <c r="F85" s="127"/>
      <c r="G85" s="127"/>
    </row>
    <row r="86" spans="1:7" ht="14.25" customHeight="1" x14ac:dyDescent="0.35">
      <c r="A86" s="488" t="s">
        <v>356</v>
      </c>
      <c r="B86" s="490"/>
      <c r="C86" s="127"/>
      <c r="D86" s="127"/>
      <c r="E86" s="127"/>
      <c r="F86" s="127"/>
      <c r="G86" s="127"/>
    </row>
    <row r="87" spans="1:7" x14ac:dyDescent="0.35">
      <c r="A87" s="127"/>
      <c r="B87" s="127"/>
      <c r="C87" s="127"/>
      <c r="D87" s="127"/>
      <c r="E87" s="127"/>
      <c r="F87" s="127"/>
      <c r="G87" s="127"/>
    </row>
    <row r="88" spans="1:7" x14ac:dyDescent="0.35">
      <c r="A88" s="127"/>
      <c r="B88" s="127"/>
      <c r="C88" s="127"/>
      <c r="D88" s="127"/>
      <c r="E88" s="127"/>
      <c r="F88" s="127"/>
      <c r="G88" s="127"/>
    </row>
    <row r="89" spans="1:7" x14ac:dyDescent="0.35">
      <c r="A89" s="127"/>
      <c r="B89" s="127"/>
      <c r="C89" s="127"/>
      <c r="D89" s="127"/>
      <c r="E89" s="127"/>
      <c r="F89" s="127"/>
      <c r="G89" s="127"/>
    </row>
    <row r="90" spans="1:7" x14ac:dyDescent="0.35">
      <c r="A90" s="127"/>
      <c r="B90" s="127"/>
      <c r="C90" s="127"/>
      <c r="D90" s="127"/>
      <c r="E90" s="127"/>
      <c r="F90" s="127"/>
      <c r="G90" s="127"/>
    </row>
    <row r="91" spans="1:7" x14ac:dyDescent="0.35">
      <c r="A91" s="127"/>
      <c r="B91" s="127"/>
      <c r="C91" s="127"/>
      <c r="D91" s="127"/>
      <c r="E91" s="127"/>
      <c r="F91" s="127"/>
      <c r="G91" s="127"/>
    </row>
    <row r="92" spans="1:7" x14ac:dyDescent="0.35">
      <c r="A92" s="127"/>
      <c r="B92" s="127"/>
      <c r="C92" s="127"/>
      <c r="D92" s="127"/>
      <c r="E92" s="127"/>
      <c r="F92" s="127"/>
      <c r="G92" s="127"/>
    </row>
    <row r="93" spans="1:7" x14ac:dyDescent="0.35">
      <c r="A93" s="127"/>
      <c r="B93" s="127"/>
      <c r="C93" s="127"/>
      <c r="D93" s="127"/>
      <c r="E93" s="127"/>
      <c r="F93" s="127"/>
      <c r="G93" s="127"/>
    </row>
    <row r="94" spans="1:7" x14ac:dyDescent="0.35">
      <c r="A94" s="127"/>
      <c r="B94" s="127"/>
      <c r="C94" s="127"/>
      <c r="D94" s="127"/>
      <c r="E94" s="127"/>
      <c r="F94" s="127"/>
      <c r="G94" s="127"/>
    </row>
    <row r="95" spans="1:7" x14ac:dyDescent="0.35">
      <c r="A95" s="127"/>
      <c r="B95" s="127"/>
      <c r="C95" s="127"/>
      <c r="D95" s="127"/>
      <c r="E95" s="127"/>
      <c r="F95" s="127"/>
      <c r="G95" s="127"/>
    </row>
    <row r="96" spans="1:7" x14ac:dyDescent="0.35">
      <c r="A96" s="127"/>
      <c r="B96" s="127"/>
      <c r="C96" s="127"/>
      <c r="D96" s="127"/>
      <c r="E96" s="127"/>
      <c r="F96" s="127"/>
      <c r="G96" s="127"/>
    </row>
    <row r="97" spans="1:7" x14ac:dyDescent="0.35">
      <c r="A97" s="127"/>
      <c r="B97" s="127"/>
      <c r="C97" s="127"/>
      <c r="D97" s="127"/>
      <c r="E97" s="127"/>
      <c r="F97" s="127"/>
      <c r="G97" s="127"/>
    </row>
    <row r="98" spans="1:7" x14ac:dyDescent="0.35">
      <c r="A98" s="127"/>
      <c r="B98" s="127"/>
      <c r="C98" s="127"/>
      <c r="D98" s="127"/>
      <c r="E98" s="127"/>
      <c r="F98" s="127"/>
      <c r="G98" s="127"/>
    </row>
    <row r="99" spans="1:7" x14ac:dyDescent="0.35">
      <c r="A99" s="127"/>
      <c r="B99" s="127"/>
      <c r="C99" s="127"/>
      <c r="D99" s="127"/>
      <c r="E99" s="127"/>
      <c r="F99" s="127"/>
      <c r="G99" s="127"/>
    </row>
  </sheetData>
  <mergeCells count="13">
    <mergeCell ref="A35:C35"/>
    <mergeCell ref="A86:B86"/>
    <mergeCell ref="B52:C52"/>
    <mergeCell ref="D52:E52"/>
    <mergeCell ref="A52:A53"/>
    <mergeCell ref="A5:A6"/>
    <mergeCell ref="B5:D5"/>
    <mergeCell ref="E5:G5"/>
    <mergeCell ref="A34:C34"/>
    <mergeCell ref="A15:C15"/>
    <mergeCell ref="A16:C16"/>
    <mergeCell ref="A29:C29"/>
    <mergeCell ref="A30:C30"/>
  </mergeCells>
  <pageMargins left="0.25" right="0.25" top="0.75" bottom="0.75" header="0.3" footer="0.3"/>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I73"/>
  <sheetViews>
    <sheetView showGridLines="0" topLeftCell="A38" zoomScaleNormal="100" workbookViewId="0">
      <selection activeCell="A45" sqref="A45:C55"/>
    </sheetView>
  </sheetViews>
  <sheetFormatPr baseColWidth="10" defaultColWidth="11.453125" defaultRowHeight="14" x14ac:dyDescent="0.35"/>
  <cols>
    <col min="1" max="1" width="36" style="127" customWidth="1"/>
    <col min="2" max="2" width="40.1796875" style="127" customWidth="1"/>
    <col min="3" max="3" width="58.81640625" style="127" customWidth="1"/>
    <col min="4" max="4" width="15.26953125" style="121" customWidth="1"/>
    <col min="5" max="5" width="23.7265625" style="174" customWidth="1"/>
    <col min="6" max="6" width="15.26953125" style="174" bestFit="1" customWidth="1"/>
    <col min="7" max="16384" width="11.453125" style="174"/>
  </cols>
  <sheetData>
    <row r="1" spans="1:7" ht="16.5" x14ac:dyDescent="0.25">
      <c r="A1" s="125" t="s">
        <v>294</v>
      </c>
      <c r="B1" s="125"/>
      <c r="C1" s="125"/>
      <c r="D1" s="216"/>
      <c r="E1" s="177"/>
      <c r="F1" s="177"/>
      <c r="G1" s="177"/>
    </row>
    <row r="2" spans="1:7" ht="16.5" x14ac:dyDescent="0.25">
      <c r="A2" s="125"/>
      <c r="B2" s="125"/>
      <c r="C2" s="125"/>
      <c r="D2" s="216"/>
      <c r="E2" s="177"/>
      <c r="F2" s="177"/>
      <c r="G2" s="177"/>
    </row>
    <row r="3" spans="1:7" x14ac:dyDescent="0.35">
      <c r="A3" s="125" t="s">
        <v>423</v>
      </c>
      <c r="B3" s="125"/>
      <c r="C3" s="125"/>
      <c r="D3" s="216"/>
      <c r="E3" s="177"/>
      <c r="F3" s="177"/>
      <c r="G3" s="177"/>
    </row>
    <row r="4" spans="1:7" ht="16.5" x14ac:dyDescent="0.25">
      <c r="A4" s="125"/>
      <c r="B4" s="125"/>
      <c r="C4" s="125"/>
      <c r="D4" s="216"/>
      <c r="E4" s="177"/>
      <c r="F4" s="177"/>
      <c r="G4" s="177"/>
    </row>
    <row r="5" spans="1:7" ht="15.75" customHeight="1" x14ac:dyDescent="0.35">
      <c r="A5" s="127" t="s">
        <v>259</v>
      </c>
      <c r="B5" s="125"/>
      <c r="C5" s="125"/>
      <c r="D5" s="201"/>
      <c r="E5" s="176"/>
      <c r="F5" s="176"/>
      <c r="G5" s="176"/>
    </row>
    <row r="6" spans="1:7" ht="15.75" customHeight="1" x14ac:dyDescent="0.25">
      <c r="A6" s="125"/>
      <c r="B6" s="125"/>
      <c r="C6" s="125"/>
      <c r="D6" s="201"/>
      <c r="E6" s="176"/>
      <c r="F6" s="176"/>
      <c r="G6" s="176"/>
    </row>
    <row r="7" spans="1:7" ht="51" customHeight="1" x14ac:dyDescent="0.35">
      <c r="A7" s="495" t="s">
        <v>80</v>
      </c>
      <c r="B7" s="495" t="s">
        <v>208</v>
      </c>
      <c r="C7" s="129" t="s">
        <v>344</v>
      </c>
      <c r="D7" s="202" t="s">
        <v>345</v>
      </c>
    </row>
    <row r="8" spans="1:7" x14ac:dyDescent="0.35">
      <c r="A8" s="496"/>
      <c r="B8" s="496"/>
      <c r="C8" s="129" t="s">
        <v>98</v>
      </c>
      <c r="D8" s="202" t="s">
        <v>98</v>
      </c>
    </row>
    <row r="9" spans="1:7" ht="16.5" x14ac:dyDescent="0.25">
      <c r="A9" s="318"/>
      <c r="B9" s="318"/>
      <c r="C9" s="239"/>
      <c r="D9" s="319"/>
    </row>
    <row r="10" spans="1:7" ht="17.25" thickBot="1" x14ac:dyDescent="0.3">
      <c r="A10" s="270"/>
      <c r="B10" s="270"/>
      <c r="C10" s="270"/>
      <c r="D10" s="295"/>
    </row>
    <row r="11" spans="1:7" ht="17.25" thickTop="1" x14ac:dyDescent="0.25">
      <c r="A11" s="561" t="s">
        <v>12</v>
      </c>
      <c r="B11" s="562"/>
      <c r="C11" s="188"/>
      <c r="D11" s="274"/>
    </row>
    <row r="12" spans="1:7" ht="16.5" x14ac:dyDescent="0.25">
      <c r="A12" s="253"/>
    </row>
    <row r="13" spans="1:7" x14ac:dyDescent="0.35">
      <c r="A13" s="495" t="s">
        <v>21</v>
      </c>
      <c r="B13" s="129" t="s">
        <v>344</v>
      </c>
      <c r="C13" s="129" t="s">
        <v>345</v>
      </c>
    </row>
    <row r="14" spans="1:7" x14ac:dyDescent="0.35">
      <c r="A14" s="496"/>
      <c r="B14" s="129" t="s">
        <v>99</v>
      </c>
      <c r="C14" s="129" t="s">
        <v>99</v>
      </c>
    </row>
    <row r="15" spans="1:7" x14ac:dyDescent="0.35">
      <c r="A15" s="320" t="s">
        <v>181</v>
      </c>
      <c r="B15" s="130"/>
      <c r="C15" s="130"/>
    </row>
    <row r="16" spans="1:7" x14ac:dyDescent="0.35">
      <c r="A16" s="152" t="s">
        <v>182</v>
      </c>
      <c r="B16" s="130"/>
      <c r="C16" s="130"/>
    </row>
    <row r="17" spans="1:7" ht="14.5" thickBot="1" x14ac:dyDescent="0.4">
      <c r="A17" s="265" t="s">
        <v>183</v>
      </c>
      <c r="B17" s="270"/>
      <c r="C17" s="270"/>
    </row>
    <row r="18" spans="1:7" ht="17.25" thickTop="1" x14ac:dyDescent="0.25">
      <c r="A18" s="264" t="s">
        <v>12</v>
      </c>
      <c r="B18" s="188"/>
      <c r="C18" s="188"/>
    </row>
    <row r="19" spans="1:7" ht="16.5" x14ac:dyDescent="0.25">
      <c r="A19" s="128"/>
    </row>
    <row r="20" spans="1:7" x14ac:dyDescent="0.35">
      <c r="A20" s="127" t="s">
        <v>768</v>
      </c>
    </row>
    <row r="21" spans="1:7" ht="16.5" x14ac:dyDescent="0.25">
      <c r="A21" s="128"/>
    </row>
    <row r="22" spans="1:7" x14ac:dyDescent="0.35">
      <c r="A22" s="495" t="s">
        <v>21</v>
      </c>
      <c r="B22" s="129" t="s">
        <v>344</v>
      </c>
      <c r="C22" s="129" t="s">
        <v>345</v>
      </c>
      <c r="E22" s="147"/>
      <c r="F22" s="147"/>
    </row>
    <row r="23" spans="1:7" x14ac:dyDescent="0.35">
      <c r="A23" s="496"/>
      <c r="B23" s="129" t="s">
        <v>99</v>
      </c>
      <c r="C23" s="129" t="s">
        <v>99</v>
      </c>
      <c r="E23" s="175" t="s">
        <v>739</v>
      </c>
      <c r="F23" s="147"/>
    </row>
    <row r="24" spans="1:7" x14ac:dyDescent="0.35">
      <c r="A24" s="320" t="s">
        <v>181</v>
      </c>
      <c r="B24" s="389">
        <v>12243449.734999999</v>
      </c>
      <c r="C24" s="389">
        <v>12324629.179</v>
      </c>
      <c r="D24" s="121">
        <v>53209</v>
      </c>
      <c r="E24" s="175" t="s">
        <v>740</v>
      </c>
    </row>
    <row r="25" spans="1:7" x14ac:dyDescent="0.35">
      <c r="A25" s="152" t="s">
        <v>182</v>
      </c>
      <c r="B25" s="389"/>
      <c r="C25" s="389"/>
      <c r="E25" s="175"/>
    </row>
    <row r="26" spans="1:7" ht="14.5" thickBot="1" x14ac:dyDescent="0.4">
      <c r="A26" s="265" t="s">
        <v>183</v>
      </c>
      <c r="B26" s="383"/>
      <c r="C26" s="383"/>
    </row>
    <row r="27" spans="1:7" ht="17.25" thickTop="1" x14ac:dyDescent="0.25">
      <c r="A27" s="264" t="s">
        <v>12</v>
      </c>
      <c r="B27" s="386">
        <f>SUM(B24:B26)</f>
        <v>12243449.734999999</v>
      </c>
      <c r="C27" s="386">
        <f>SUM(C24:C26)</f>
        <v>12324629.179</v>
      </c>
    </row>
    <row r="28" spans="1:7" ht="16.5" x14ac:dyDescent="0.25">
      <c r="A28" s="128"/>
    </row>
    <row r="29" spans="1:7" ht="15.75" customHeight="1" x14ac:dyDescent="0.25">
      <c r="A29" s="128"/>
    </row>
    <row r="30" spans="1:7" ht="15.75" customHeight="1" x14ac:dyDescent="0.35">
      <c r="A30" s="125" t="s">
        <v>424</v>
      </c>
      <c r="B30" s="125"/>
      <c r="C30" s="125"/>
      <c r="D30" s="216"/>
      <c r="E30" s="177"/>
      <c r="F30" s="177"/>
      <c r="G30" s="177"/>
    </row>
    <row r="31" spans="1:7" ht="16.5" x14ac:dyDescent="0.25">
      <c r="A31" s="125"/>
      <c r="B31" s="125"/>
      <c r="C31" s="125"/>
      <c r="D31" s="216"/>
      <c r="E31" s="177"/>
      <c r="F31" s="177"/>
      <c r="G31" s="177"/>
    </row>
    <row r="32" spans="1:7" x14ac:dyDescent="0.35">
      <c r="A32" s="127" t="s">
        <v>260</v>
      </c>
    </row>
    <row r="33" spans="1:9" ht="16.5" x14ac:dyDescent="0.25">
      <c r="A33" s="128"/>
    </row>
    <row r="34" spans="1:9" x14ac:dyDescent="0.35">
      <c r="A34" s="495" t="s">
        <v>21</v>
      </c>
      <c r="B34" s="129" t="s">
        <v>344</v>
      </c>
      <c r="C34" s="129" t="s">
        <v>345</v>
      </c>
      <c r="G34" s="175"/>
      <c r="H34" s="175"/>
      <c r="I34" s="175"/>
    </row>
    <row r="35" spans="1:9" x14ac:dyDescent="0.2">
      <c r="A35" s="496"/>
      <c r="B35" s="129" t="s">
        <v>99</v>
      </c>
      <c r="C35" s="129" t="s">
        <v>99</v>
      </c>
      <c r="E35" s="175" t="s">
        <v>739</v>
      </c>
      <c r="G35" s="178"/>
      <c r="H35" s="175"/>
      <c r="I35" s="175"/>
    </row>
    <row r="36" spans="1:9" x14ac:dyDescent="0.35">
      <c r="A36" s="320" t="s">
        <v>181</v>
      </c>
      <c r="B36" s="389">
        <v>175385.34100000001</v>
      </c>
      <c r="C36" s="389">
        <v>163080.185</v>
      </c>
      <c r="D36" s="127">
        <v>43301</v>
      </c>
      <c r="E36" s="175" t="s">
        <v>740</v>
      </c>
      <c r="G36" s="175"/>
      <c r="H36" s="175"/>
      <c r="I36" s="175"/>
    </row>
    <row r="37" spans="1:9" x14ac:dyDescent="0.35">
      <c r="A37" s="152" t="s">
        <v>182</v>
      </c>
      <c r="B37" s="389"/>
      <c r="C37" s="389"/>
    </row>
    <row r="38" spans="1:9" ht="14.5" thickBot="1" x14ac:dyDescent="0.4">
      <c r="A38" s="265" t="s">
        <v>183</v>
      </c>
      <c r="B38" s="383"/>
      <c r="C38" s="383"/>
    </row>
    <row r="39" spans="1:9" ht="17.25" thickTop="1" x14ac:dyDescent="0.25">
      <c r="A39" s="264" t="s">
        <v>12</v>
      </c>
      <c r="B39" s="386">
        <f>SUM(B36:B38)</f>
        <v>175385.34100000001</v>
      </c>
      <c r="C39" s="386">
        <f>SUM(C36:C38)</f>
        <v>163080.185</v>
      </c>
    </row>
    <row r="40" spans="1:9" ht="16.5" x14ac:dyDescent="0.25">
      <c r="A40" s="128"/>
    </row>
    <row r="41" spans="1:9" x14ac:dyDescent="0.35">
      <c r="A41" s="125" t="s">
        <v>425</v>
      </c>
      <c r="B41" s="125"/>
      <c r="C41" s="125"/>
      <c r="D41" s="201"/>
      <c r="E41" s="176"/>
      <c r="F41" s="176"/>
      <c r="G41" s="176"/>
    </row>
    <row r="42" spans="1:9" ht="16.5" x14ac:dyDescent="0.25">
      <c r="A42" s="125"/>
      <c r="B42" s="125"/>
      <c r="C42" s="125"/>
      <c r="D42" s="201"/>
      <c r="E42" s="176"/>
      <c r="F42" s="176"/>
      <c r="G42" s="176"/>
    </row>
    <row r="43" spans="1:9" x14ac:dyDescent="0.35">
      <c r="A43" s="127" t="s">
        <v>262</v>
      </c>
      <c r="B43" s="125"/>
      <c r="C43" s="125"/>
      <c r="E43" s="176"/>
      <c r="F43" s="176"/>
      <c r="G43" s="176"/>
    </row>
    <row r="44" spans="1:9" ht="16.5" x14ac:dyDescent="0.25">
      <c r="A44" s="125"/>
      <c r="B44" s="125"/>
      <c r="C44" s="125"/>
      <c r="D44" s="201"/>
      <c r="E44" s="176"/>
      <c r="F44" s="176"/>
      <c r="G44" s="176"/>
    </row>
    <row r="45" spans="1:9" x14ac:dyDescent="0.35">
      <c r="A45" s="129" t="s">
        <v>251</v>
      </c>
      <c r="B45" s="129" t="s">
        <v>261</v>
      </c>
      <c r="C45" s="129" t="s">
        <v>115</v>
      </c>
    </row>
    <row r="46" spans="1:9" x14ac:dyDescent="0.35">
      <c r="A46" s="353" t="s">
        <v>769</v>
      </c>
      <c r="B46" s="353" t="s">
        <v>770</v>
      </c>
      <c r="C46" s="353" t="s">
        <v>771</v>
      </c>
    </row>
    <row r="47" spans="1:9" ht="16.5" x14ac:dyDescent="0.25">
      <c r="A47" s="353" t="s">
        <v>772</v>
      </c>
      <c r="B47" s="353" t="s">
        <v>770</v>
      </c>
      <c r="C47" s="353" t="s">
        <v>773</v>
      </c>
    </row>
    <row r="48" spans="1:9" ht="16.5" x14ac:dyDescent="0.25">
      <c r="A48" s="353" t="s">
        <v>774</v>
      </c>
      <c r="B48" s="353" t="s">
        <v>770</v>
      </c>
      <c r="C48" s="353" t="s">
        <v>773</v>
      </c>
    </row>
    <row r="49" spans="1:8" ht="16.5" x14ac:dyDescent="0.25">
      <c r="A49" s="353" t="s">
        <v>775</v>
      </c>
      <c r="B49" s="353" t="s">
        <v>770</v>
      </c>
      <c r="C49" s="353" t="s">
        <v>773</v>
      </c>
    </row>
    <row r="50" spans="1:8" ht="16.5" x14ac:dyDescent="0.25">
      <c r="A50" s="353" t="s">
        <v>776</v>
      </c>
      <c r="B50" s="353" t="s">
        <v>770</v>
      </c>
      <c r="C50" s="353" t="s">
        <v>773</v>
      </c>
    </row>
    <row r="51" spans="1:8" ht="16.5" x14ac:dyDescent="0.25">
      <c r="A51" s="353" t="s">
        <v>777</v>
      </c>
      <c r="B51" s="353" t="s">
        <v>770</v>
      </c>
      <c r="C51" s="353" t="s">
        <v>773</v>
      </c>
    </row>
    <row r="52" spans="1:8" ht="28" x14ac:dyDescent="0.35">
      <c r="A52" s="353" t="s">
        <v>778</v>
      </c>
      <c r="B52" s="353" t="s">
        <v>770</v>
      </c>
      <c r="C52" s="353" t="s">
        <v>771</v>
      </c>
    </row>
    <row r="53" spans="1:8" ht="16.5" x14ac:dyDescent="0.25">
      <c r="A53" s="353" t="s">
        <v>779</v>
      </c>
      <c r="B53" s="353" t="s">
        <v>770</v>
      </c>
      <c r="C53" s="353" t="s">
        <v>773</v>
      </c>
    </row>
    <row r="54" spans="1:8" ht="33" x14ac:dyDescent="0.25">
      <c r="A54" s="353" t="s">
        <v>780</v>
      </c>
      <c r="B54" s="353" t="s">
        <v>770</v>
      </c>
      <c r="C54" s="353" t="s">
        <v>773</v>
      </c>
      <c r="D54" s="272"/>
    </row>
    <row r="55" spans="1:8" x14ac:dyDescent="0.35">
      <c r="A55" s="353" t="s">
        <v>781</v>
      </c>
      <c r="B55" s="353" t="s">
        <v>770</v>
      </c>
      <c r="C55" s="353" t="s">
        <v>773</v>
      </c>
      <c r="D55" s="272"/>
    </row>
    <row r="56" spans="1:8" ht="16.5" x14ac:dyDescent="0.25">
      <c r="A56" s="323"/>
      <c r="B56" s="323"/>
    </row>
    <row r="57" spans="1:8" ht="15.75" customHeight="1" x14ac:dyDescent="0.35">
      <c r="A57" s="127" t="s">
        <v>263</v>
      </c>
      <c r="B57" s="125"/>
      <c r="C57" s="321"/>
      <c r="D57" s="322"/>
      <c r="E57" s="173"/>
      <c r="F57" s="173"/>
      <c r="G57" s="173"/>
      <c r="H57" s="173"/>
    </row>
    <row r="58" spans="1:8" ht="15.75" customHeight="1" x14ac:dyDescent="0.25">
      <c r="A58" s="321"/>
      <c r="C58" s="321"/>
      <c r="D58" s="322"/>
      <c r="E58" s="173"/>
      <c r="F58" s="173"/>
      <c r="G58" s="173"/>
      <c r="H58" s="173"/>
    </row>
    <row r="59" spans="1:8" x14ac:dyDescent="0.35">
      <c r="A59" s="129" t="s">
        <v>251</v>
      </c>
      <c r="B59" s="129" t="s">
        <v>782</v>
      </c>
      <c r="C59" s="129" t="s">
        <v>115</v>
      </c>
    </row>
    <row r="60" spans="1:8" ht="17.25" customHeight="1" x14ac:dyDescent="0.35">
      <c r="A60" s="353" t="s">
        <v>741</v>
      </c>
      <c r="B60" s="353" t="s">
        <v>742</v>
      </c>
      <c r="C60" s="353" t="s">
        <v>743</v>
      </c>
      <c r="D60" s="272"/>
    </row>
    <row r="61" spans="1:8" x14ac:dyDescent="0.35">
      <c r="A61" s="353" t="s">
        <v>744</v>
      </c>
      <c r="B61" s="353" t="s">
        <v>742</v>
      </c>
      <c r="C61" s="353" t="s">
        <v>745</v>
      </c>
      <c r="D61" s="272"/>
    </row>
    <row r="62" spans="1:8" x14ac:dyDescent="0.35">
      <c r="A62" s="353" t="s">
        <v>746</v>
      </c>
      <c r="B62" s="353" t="s">
        <v>742</v>
      </c>
      <c r="C62" s="353" t="s">
        <v>747</v>
      </c>
      <c r="D62" s="272"/>
    </row>
    <row r="63" spans="1:8" x14ac:dyDescent="0.35">
      <c r="A63" s="353" t="s">
        <v>748</v>
      </c>
      <c r="B63" s="353" t="s">
        <v>742</v>
      </c>
      <c r="C63" s="353" t="s">
        <v>749</v>
      </c>
      <c r="D63" s="272"/>
    </row>
    <row r="64" spans="1:8" x14ac:dyDescent="0.35">
      <c r="A64" s="353" t="s">
        <v>869</v>
      </c>
      <c r="B64" s="353" t="s">
        <v>742</v>
      </c>
      <c r="C64" s="353" t="s">
        <v>750</v>
      </c>
      <c r="D64" s="272"/>
    </row>
    <row r="65" spans="1:3" x14ac:dyDescent="0.35">
      <c r="A65" s="323"/>
      <c r="B65" s="323"/>
      <c r="C65" s="323"/>
    </row>
    <row r="66" spans="1:3" x14ac:dyDescent="0.35">
      <c r="A66" s="125" t="s">
        <v>352</v>
      </c>
    </row>
    <row r="67" spans="1:3" x14ac:dyDescent="0.35">
      <c r="A67" s="125"/>
    </row>
    <row r="68" spans="1:3" ht="14.25" customHeight="1" x14ac:dyDescent="0.35">
      <c r="A68" s="488" t="s">
        <v>356</v>
      </c>
      <c r="B68" s="490"/>
    </row>
    <row r="73" spans="1:3" ht="14.25" customHeight="1" x14ac:dyDescent="0.35"/>
  </sheetData>
  <mergeCells count="7">
    <mergeCell ref="A68:B68"/>
    <mergeCell ref="A13:A14"/>
    <mergeCell ref="A7:A8"/>
    <mergeCell ref="A11:B11"/>
    <mergeCell ref="B7:B8"/>
    <mergeCell ref="A22:A23"/>
    <mergeCell ref="A34:A35"/>
  </mergeCells>
  <pageMargins left="0.25" right="0.25"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4"/>
  <sheetViews>
    <sheetView showGridLines="0" zoomScaleNormal="100" workbookViewId="0"/>
  </sheetViews>
  <sheetFormatPr baseColWidth="10" defaultColWidth="11.453125" defaultRowHeight="14" x14ac:dyDescent="0.35"/>
  <cols>
    <col min="1" max="1" width="21.54296875" style="2" customWidth="1"/>
    <col min="2" max="2" width="15.26953125" style="2" customWidth="1"/>
    <col min="3" max="3" width="12.7265625" style="2" customWidth="1"/>
    <col min="4" max="16384" width="11.453125" style="2"/>
  </cols>
  <sheetData>
    <row r="1" spans="1:8" ht="15" x14ac:dyDescent="0.25">
      <c r="A1" s="1" t="s">
        <v>295</v>
      </c>
      <c r="B1" s="12"/>
      <c r="C1" s="4"/>
      <c r="D1" s="32"/>
      <c r="E1" s="32"/>
      <c r="F1" s="32"/>
      <c r="G1" s="32"/>
    </row>
    <row r="2" spans="1:8" ht="14.25" x14ac:dyDescent="0.25">
      <c r="A2" s="33"/>
      <c r="B2" s="12"/>
    </row>
    <row r="3" spans="1:8" x14ac:dyDescent="0.35">
      <c r="A3" s="74" t="s">
        <v>311</v>
      </c>
      <c r="B3" s="12"/>
    </row>
    <row r="4" spans="1:8" ht="14.25" x14ac:dyDescent="0.25">
      <c r="A4" s="6"/>
    </row>
    <row r="5" spans="1:8" ht="28" x14ac:dyDescent="0.35">
      <c r="A5" s="84" t="s">
        <v>284</v>
      </c>
      <c r="B5" s="84" t="s">
        <v>285</v>
      </c>
      <c r="C5" s="516" t="s">
        <v>273</v>
      </c>
      <c r="D5" s="516"/>
      <c r="E5" s="516"/>
      <c r="F5" s="516"/>
      <c r="G5" s="516"/>
    </row>
    <row r="6" spans="1:8" ht="14.25" x14ac:dyDescent="0.25">
      <c r="A6" s="76"/>
      <c r="B6" s="76"/>
      <c r="C6" s="550"/>
      <c r="D6" s="550"/>
      <c r="E6" s="550"/>
      <c r="F6" s="550"/>
      <c r="G6" s="550"/>
    </row>
    <row r="7" spans="1:8" ht="14.25" x14ac:dyDescent="0.25">
      <c r="A7" s="3"/>
      <c r="B7" s="3"/>
      <c r="C7" s="550"/>
      <c r="D7" s="550"/>
      <c r="E7" s="550"/>
      <c r="F7" s="550"/>
      <c r="G7" s="550"/>
    </row>
    <row r="8" spans="1:8" ht="14.25" x14ac:dyDescent="0.25">
      <c r="A8" s="6"/>
    </row>
    <row r="9" spans="1:8" x14ac:dyDescent="0.35">
      <c r="A9" s="74" t="s">
        <v>237</v>
      </c>
    </row>
    <row r="10" spans="1:8" ht="14.25" x14ac:dyDescent="0.25">
      <c r="A10" s="6"/>
    </row>
    <row r="11" spans="1:8" x14ac:dyDescent="0.35">
      <c r="A11" s="567" t="s">
        <v>97</v>
      </c>
      <c r="B11" s="516" t="s">
        <v>344</v>
      </c>
      <c r="C11" s="516"/>
      <c r="D11" s="516"/>
      <c r="E11" s="516" t="s">
        <v>345</v>
      </c>
      <c r="F11" s="516"/>
      <c r="G11" s="516"/>
    </row>
    <row r="12" spans="1:8" x14ac:dyDescent="0.35">
      <c r="A12" s="568"/>
      <c r="B12" s="84" t="s">
        <v>22</v>
      </c>
      <c r="C12" s="84" t="s">
        <v>23</v>
      </c>
      <c r="D12" s="84" t="s">
        <v>10</v>
      </c>
      <c r="E12" s="84" t="s">
        <v>22</v>
      </c>
      <c r="F12" s="84" t="s">
        <v>23</v>
      </c>
      <c r="G12" s="84" t="s">
        <v>10</v>
      </c>
    </row>
    <row r="13" spans="1:8" ht="14.25" x14ac:dyDescent="0.25">
      <c r="A13" s="18" t="s">
        <v>283</v>
      </c>
      <c r="B13" s="3"/>
      <c r="C13" s="3"/>
      <c r="D13" s="3"/>
      <c r="E13" s="3"/>
      <c r="F13" s="3"/>
      <c r="G13" s="3"/>
      <c r="H13" s="4"/>
    </row>
    <row r="14" spans="1:8" ht="28.5" thickBot="1" x14ac:dyDescent="0.4">
      <c r="A14" s="23" t="s">
        <v>184</v>
      </c>
      <c r="B14" s="9"/>
      <c r="C14" s="9"/>
      <c r="D14" s="9"/>
      <c r="E14" s="9"/>
      <c r="F14" s="9"/>
      <c r="G14" s="9"/>
    </row>
    <row r="15" spans="1:8" ht="15" thickTop="1" x14ac:dyDescent="0.25">
      <c r="A15" s="86" t="s">
        <v>12</v>
      </c>
      <c r="B15" s="85"/>
      <c r="C15" s="85"/>
      <c r="D15" s="85"/>
      <c r="E15" s="85"/>
      <c r="F15" s="85"/>
      <c r="G15" s="85"/>
    </row>
    <row r="16" spans="1:8" ht="14.25" x14ac:dyDescent="0.25">
      <c r="A16" s="6"/>
    </row>
    <row r="17" spans="1:7" ht="15" x14ac:dyDescent="0.25">
      <c r="A17" s="74" t="s">
        <v>504</v>
      </c>
      <c r="B17" s="12"/>
    </row>
    <row r="18" spans="1:7" ht="15" x14ac:dyDescent="0.25">
      <c r="A18" s="7"/>
    </row>
    <row r="19" spans="1:7" ht="42.75" customHeight="1" x14ac:dyDescent="0.25">
      <c r="A19" s="84" t="s">
        <v>249</v>
      </c>
      <c r="B19" s="516" t="s">
        <v>248</v>
      </c>
      <c r="C19" s="516"/>
      <c r="D19" s="516"/>
      <c r="E19" s="516"/>
      <c r="F19" s="516"/>
      <c r="G19" s="516"/>
    </row>
    <row r="20" spans="1:7" ht="14.25" x14ac:dyDescent="0.25">
      <c r="A20" s="3"/>
      <c r="B20" s="550"/>
      <c r="C20" s="550"/>
      <c r="D20" s="550"/>
      <c r="E20" s="550"/>
      <c r="F20" s="550"/>
      <c r="G20" s="550"/>
    </row>
    <row r="21" spans="1:7" ht="15" x14ac:dyDescent="0.25">
      <c r="A21" s="7"/>
    </row>
    <row r="22" spans="1:7" x14ac:dyDescent="0.35">
      <c r="A22" s="74" t="s">
        <v>352</v>
      </c>
    </row>
    <row r="23" spans="1:7" ht="15" x14ac:dyDescent="0.25">
      <c r="A23" s="74"/>
    </row>
    <row r="24" spans="1:7" ht="14.25" customHeight="1" x14ac:dyDescent="0.35">
      <c r="A24" s="550" t="s">
        <v>356</v>
      </c>
      <c r="B24" s="550"/>
      <c r="C24" s="550"/>
    </row>
  </sheetData>
  <mergeCells count="9">
    <mergeCell ref="A24:C24"/>
    <mergeCell ref="B11:D11"/>
    <mergeCell ref="E11:G11"/>
    <mergeCell ref="A11:A12"/>
    <mergeCell ref="C5:G5"/>
    <mergeCell ref="C6:G6"/>
    <mergeCell ref="C7:G7"/>
    <mergeCell ref="B19:G19"/>
    <mergeCell ref="B20:G20"/>
  </mergeCells>
  <pageMargins left="0.25" right="0.25" top="0.75" bottom="0.75"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74"/>
  <sheetViews>
    <sheetView showGridLines="0" zoomScaleNormal="100" workbookViewId="0">
      <selection activeCell="A8" sqref="A8"/>
    </sheetView>
  </sheetViews>
  <sheetFormatPr baseColWidth="10" defaultColWidth="11.453125" defaultRowHeight="14" x14ac:dyDescent="0.35"/>
  <cols>
    <col min="1" max="1" width="48.54296875" style="121" customWidth="1"/>
    <col min="2" max="3" width="21" style="121" customWidth="1"/>
    <col min="4" max="4" width="16" style="121" customWidth="1"/>
    <col min="5" max="5" width="16.453125" style="2" customWidth="1"/>
    <col min="6" max="6" width="11.453125" style="2"/>
    <col min="7" max="7" width="17.453125" style="2" customWidth="1"/>
    <col min="8" max="9" width="11.453125" style="2"/>
    <col min="10" max="10" width="12.54296875" style="2" customWidth="1"/>
    <col min="11" max="16384" width="11.453125" style="2"/>
  </cols>
  <sheetData>
    <row r="1" spans="1:12" ht="16.5" x14ac:dyDescent="0.25">
      <c r="A1" s="117" t="s">
        <v>296</v>
      </c>
      <c r="B1" s="117"/>
      <c r="C1" s="117"/>
      <c r="D1" s="117"/>
      <c r="E1" s="1"/>
      <c r="F1" s="1"/>
      <c r="G1" s="1"/>
    </row>
    <row r="2" spans="1:12" ht="16.5" x14ac:dyDescent="0.3">
      <c r="A2" s="107"/>
      <c r="D2" s="108"/>
      <c r="E2"/>
      <c r="F2"/>
      <c r="G2"/>
      <c r="H2"/>
      <c r="I2"/>
      <c r="J2"/>
      <c r="K2"/>
      <c r="L2"/>
    </row>
    <row r="3" spans="1:12" ht="14.5" x14ac:dyDescent="0.35">
      <c r="A3" s="125" t="s">
        <v>134</v>
      </c>
      <c r="B3" s="125"/>
      <c r="C3" s="125"/>
      <c r="D3" s="137"/>
      <c r="E3" s="161"/>
      <c r="F3" s="161"/>
      <c r="G3" s="161"/>
      <c r="H3"/>
      <c r="I3"/>
      <c r="J3"/>
      <c r="K3"/>
      <c r="L3"/>
    </row>
    <row r="4" spans="1:12" ht="16.5" x14ac:dyDescent="0.3">
      <c r="A4" s="128"/>
      <c r="B4" s="127"/>
      <c r="C4" s="127"/>
      <c r="D4" s="137"/>
      <c r="E4" s="161"/>
      <c r="F4" s="161"/>
      <c r="G4" s="161"/>
      <c r="H4"/>
      <c r="I4"/>
      <c r="J4"/>
      <c r="K4"/>
      <c r="L4"/>
    </row>
    <row r="5" spans="1:12" ht="33" x14ac:dyDescent="0.3">
      <c r="A5" s="129" t="s">
        <v>21</v>
      </c>
      <c r="B5" s="129" t="s">
        <v>344</v>
      </c>
      <c r="C5" s="129" t="s">
        <v>345</v>
      </c>
      <c r="D5" s="137"/>
      <c r="E5" s="161"/>
      <c r="F5" s="161"/>
      <c r="G5" s="161"/>
      <c r="H5"/>
      <c r="I5"/>
      <c r="J5"/>
      <c r="K5"/>
      <c r="L5"/>
    </row>
    <row r="6" spans="1:12" s="12" customFormat="1" ht="16.5" x14ac:dyDescent="0.3">
      <c r="A6" s="276" t="s">
        <v>172</v>
      </c>
      <c r="B6" s="367" t="s">
        <v>653</v>
      </c>
      <c r="C6" s="367" t="s">
        <v>653</v>
      </c>
      <c r="D6" s="137"/>
      <c r="E6" s="161"/>
      <c r="F6" s="161"/>
      <c r="G6" s="161"/>
      <c r="H6"/>
      <c r="I6"/>
      <c r="J6"/>
      <c r="K6"/>
      <c r="L6"/>
    </row>
    <row r="7" spans="1:12" s="12" customFormat="1" ht="16.5" x14ac:dyDescent="0.3">
      <c r="A7" s="276" t="s">
        <v>173</v>
      </c>
      <c r="B7" s="367" t="s">
        <v>653</v>
      </c>
      <c r="C7" s="367" t="s">
        <v>653</v>
      </c>
      <c r="D7" s="137"/>
      <c r="E7" s="161"/>
      <c r="F7" s="161"/>
      <c r="G7" s="161"/>
      <c r="H7"/>
      <c r="I7"/>
      <c r="J7"/>
      <c r="K7"/>
      <c r="L7"/>
    </row>
    <row r="8" spans="1:12" s="12" customFormat="1" ht="16.5" x14ac:dyDescent="0.3">
      <c r="A8" s="276" t="s">
        <v>174</v>
      </c>
      <c r="B8" s="367" t="s">
        <v>653</v>
      </c>
      <c r="C8" s="367" t="s">
        <v>653</v>
      </c>
      <c r="D8" s="137"/>
      <c r="E8" s="161"/>
      <c r="F8" s="161"/>
      <c r="G8" s="161"/>
      <c r="H8"/>
      <c r="I8"/>
      <c r="J8"/>
      <c r="K8"/>
      <c r="L8"/>
    </row>
    <row r="9" spans="1:12" s="12" customFormat="1" ht="14.5" x14ac:dyDescent="0.35">
      <c r="A9" s="276" t="s">
        <v>175</v>
      </c>
      <c r="B9" s="367" t="s">
        <v>653</v>
      </c>
      <c r="C9" s="367" t="s">
        <v>653</v>
      </c>
      <c r="D9" s="137"/>
      <c r="E9" s="161"/>
      <c r="F9" s="161"/>
      <c r="G9" s="161"/>
      <c r="H9"/>
      <c r="I9"/>
      <c r="J9"/>
      <c r="K9"/>
      <c r="L9"/>
    </row>
    <row r="10" spans="1:12" s="12" customFormat="1" ht="38.25" customHeight="1" thickBot="1" x14ac:dyDescent="0.35">
      <c r="A10" s="263" t="s">
        <v>180</v>
      </c>
      <c r="B10" s="420">
        <v>44255982.875</v>
      </c>
      <c r="C10" s="420">
        <v>38757041.873999998</v>
      </c>
      <c r="D10" s="137"/>
      <c r="E10" s="161"/>
      <c r="F10" s="161"/>
      <c r="G10" s="161"/>
      <c r="H10"/>
      <c r="I10"/>
      <c r="J10"/>
      <c r="K10"/>
      <c r="L10"/>
    </row>
    <row r="11" spans="1:12" s="174" customFormat="1" ht="17.25" thickTop="1" x14ac:dyDescent="0.3">
      <c r="A11" s="264" t="s">
        <v>12</v>
      </c>
      <c r="B11" s="386">
        <f>SUM(B10)</f>
        <v>44255982.875</v>
      </c>
      <c r="C11" s="386">
        <f>SUM(C10)</f>
        <v>38757041.873999998</v>
      </c>
      <c r="D11" s="137"/>
      <c r="E11" s="161"/>
      <c r="F11" s="161"/>
      <c r="G11" s="161"/>
      <c r="H11" s="419"/>
      <c r="I11" s="419"/>
      <c r="J11" s="419"/>
      <c r="K11" s="419"/>
      <c r="L11" s="419"/>
    </row>
    <row r="12" spans="1:12" ht="16.5" x14ac:dyDescent="0.25">
      <c r="A12" s="128"/>
      <c r="B12" s="127"/>
      <c r="C12" s="127"/>
      <c r="D12" s="127"/>
      <c r="E12" s="160"/>
      <c r="F12" s="160"/>
      <c r="G12" s="160"/>
    </row>
    <row r="13" spans="1:12" x14ac:dyDescent="0.35">
      <c r="A13" s="125" t="s">
        <v>135</v>
      </c>
      <c r="B13" s="125"/>
      <c r="C13" s="125"/>
      <c r="D13" s="127"/>
      <c r="E13" s="115"/>
      <c r="F13" s="115"/>
      <c r="G13" s="115"/>
    </row>
    <row r="14" spans="1:12" ht="16.5" x14ac:dyDescent="0.25">
      <c r="A14" s="128"/>
      <c r="B14" s="127"/>
      <c r="C14" s="127"/>
      <c r="D14" s="127"/>
      <c r="E14" s="160"/>
      <c r="F14" s="160"/>
      <c r="G14" s="160"/>
    </row>
    <row r="15" spans="1:12" ht="33" x14ac:dyDescent="0.25">
      <c r="A15" s="129" t="s">
        <v>21</v>
      </c>
      <c r="B15" s="129" t="s">
        <v>344</v>
      </c>
      <c r="C15" s="129" t="s">
        <v>345</v>
      </c>
      <c r="D15" s="127"/>
      <c r="E15" s="160"/>
      <c r="F15" s="160"/>
      <c r="G15" s="160"/>
    </row>
    <row r="16" spans="1:12" s="12" customFormat="1" ht="33" x14ac:dyDescent="0.25">
      <c r="A16" s="262" t="s">
        <v>176</v>
      </c>
      <c r="B16" s="211" t="s">
        <v>653</v>
      </c>
      <c r="C16" s="211" t="s">
        <v>653</v>
      </c>
      <c r="D16" s="191"/>
      <c r="E16" s="254"/>
      <c r="F16" s="254"/>
      <c r="G16" s="254"/>
    </row>
    <row r="17" spans="1:11" s="12" customFormat="1" ht="33" x14ac:dyDescent="0.25">
      <c r="A17" s="262" t="s">
        <v>177</v>
      </c>
      <c r="B17" s="211" t="s">
        <v>653</v>
      </c>
      <c r="C17" s="211" t="s">
        <v>653</v>
      </c>
      <c r="D17" s="191"/>
      <c r="E17" s="254"/>
      <c r="F17" s="254"/>
      <c r="G17" s="254"/>
    </row>
    <row r="18" spans="1:11" s="12" customFormat="1" ht="33" x14ac:dyDescent="0.25">
      <c r="A18" s="262" t="s">
        <v>178</v>
      </c>
      <c r="B18" s="211" t="s">
        <v>653</v>
      </c>
      <c r="C18" s="211" t="s">
        <v>653</v>
      </c>
      <c r="D18" s="191"/>
      <c r="E18" s="254"/>
      <c r="F18" s="254"/>
      <c r="G18" s="254"/>
    </row>
    <row r="19" spans="1:11" ht="17.25" thickBot="1" x14ac:dyDescent="0.3">
      <c r="A19" s="265" t="s">
        <v>179</v>
      </c>
      <c r="B19" s="211" t="s">
        <v>653</v>
      </c>
      <c r="C19" s="211" t="s">
        <v>653</v>
      </c>
      <c r="D19" s="127"/>
      <c r="E19" s="160"/>
      <c r="F19" s="160"/>
      <c r="G19" s="160"/>
    </row>
    <row r="20" spans="1:11" ht="17.25" thickTop="1" x14ac:dyDescent="0.25">
      <c r="A20" s="264" t="s">
        <v>12</v>
      </c>
      <c r="B20" s="188"/>
      <c r="C20" s="188"/>
      <c r="D20" s="127"/>
      <c r="E20" s="160"/>
      <c r="F20" s="160"/>
      <c r="G20" s="160"/>
    </row>
    <row r="21" spans="1:11" ht="16.5" x14ac:dyDescent="0.25">
      <c r="A21" s="128"/>
      <c r="B21" s="127"/>
      <c r="C21" s="127"/>
      <c r="D21" s="127"/>
      <c r="E21" s="160"/>
      <c r="F21" s="160"/>
      <c r="G21" s="160"/>
    </row>
    <row r="22" spans="1:11" ht="16.5" x14ac:dyDescent="0.25">
      <c r="A22" s="484" t="s">
        <v>137</v>
      </c>
      <c r="B22" s="596"/>
      <c r="C22" s="485"/>
      <c r="D22" s="146"/>
      <c r="E22" s="165"/>
      <c r="F22" s="165"/>
      <c r="G22" s="165"/>
      <c r="H22" s="29"/>
      <c r="I22" s="29"/>
    </row>
    <row r="23" spans="1:11" ht="16.5" x14ac:dyDescent="0.25">
      <c r="A23" s="488"/>
      <c r="B23" s="489"/>
      <c r="C23" s="490"/>
      <c r="D23" s="146"/>
      <c r="E23" s="165"/>
      <c r="F23" s="165"/>
      <c r="G23" s="165"/>
      <c r="H23" s="29"/>
      <c r="I23" s="29"/>
    </row>
    <row r="24" spans="1:11" ht="16.5" x14ac:dyDescent="0.25">
      <c r="A24" s="128"/>
      <c r="B24" s="127"/>
      <c r="C24" s="127"/>
      <c r="D24" s="127"/>
      <c r="E24" s="160"/>
      <c r="F24" s="160"/>
      <c r="G24" s="160"/>
    </row>
    <row r="25" spans="1:11" x14ac:dyDescent="0.35">
      <c r="A25" s="125" t="s">
        <v>136</v>
      </c>
      <c r="B25" s="125"/>
      <c r="C25" s="125"/>
      <c r="D25" s="125"/>
      <c r="E25" s="115"/>
      <c r="F25" s="115"/>
      <c r="G25" s="115"/>
    </row>
    <row r="26" spans="1:11" x14ac:dyDescent="0.35">
      <c r="A26" s="125"/>
      <c r="B26" s="125"/>
      <c r="C26" s="125"/>
      <c r="D26" s="125"/>
      <c r="E26" s="115"/>
      <c r="F26" s="115"/>
      <c r="G26" s="115"/>
    </row>
    <row r="27" spans="1:11" x14ac:dyDescent="0.35">
      <c r="A27" s="597" t="s">
        <v>474</v>
      </c>
      <c r="B27" s="599"/>
      <c r="C27" s="598"/>
      <c r="D27" s="125"/>
      <c r="E27" s="115"/>
      <c r="F27" s="115"/>
      <c r="G27" s="115"/>
    </row>
    <row r="28" spans="1:11" x14ac:dyDescent="0.35">
      <c r="A28" s="291"/>
      <c r="B28" s="127"/>
      <c r="C28" s="127"/>
      <c r="D28" s="127"/>
      <c r="E28" s="160"/>
      <c r="F28" s="160"/>
      <c r="G28" s="160"/>
    </row>
    <row r="29" spans="1:11" ht="14.25" customHeight="1" x14ac:dyDescent="0.35">
      <c r="A29" s="495" t="s">
        <v>5</v>
      </c>
      <c r="B29" s="495" t="s">
        <v>6</v>
      </c>
      <c r="C29" s="495" t="s">
        <v>7</v>
      </c>
      <c r="D29" s="581" t="s">
        <v>344</v>
      </c>
      <c r="E29" s="582"/>
      <c r="F29" s="583"/>
      <c r="G29" s="160"/>
    </row>
    <row r="30" spans="1:11" ht="28" x14ac:dyDescent="0.35">
      <c r="A30" s="496"/>
      <c r="B30" s="496"/>
      <c r="C30" s="496"/>
      <c r="D30" s="129" t="s">
        <v>8</v>
      </c>
      <c r="E30" s="189" t="s">
        <v>9</v>
      </c>
      <c r="F30" s="189" t="s">
        <v>10</v>
      </c>
      <c r="G30" s="160"/>
    </row>
    <row r="31" spans="1:11" ht="14.25" customHeight="1" x14ac:dyDescent="0.35">
      <c r="A31" s="130">
        <v>1</v>
      </c>
      <c r="B31" s="256"/>
      <c r="C31" s="256"/>
      <c r="D31" s="105"/>
      <c r="E31" s="116"/>
      <c r="F31" s="116"/>
      <c r="G31" s="160"/>
      <c r="J31" s="72"/>
      <c r="K31" s="72"/>
    </row>
    <row r="32" spans="1:11" ht="14.5" x14ac:dyDescent="0.35">
      <c r="A32" s="130">
        <v>2</v>
      </c>
      <c r="B32" s="256"/>
      <c r="C32" s="256"/>
      <c r="D32" s="105"/>
      <c r="E32" s="116"/>
      <c r="F32" s="116"/>
      <c r="G32" s="160"/>
      <c r="J32" s="72"/>
      <c r="K32" s="72"/>
    </row>
    <row r="33" spans="1:11" ht="14.5" x14ac:dyDescent="0.35">
      <c r="A33" s="130">
        <v>3</v>
      </c>
      <c r="B33" s="256"/>
      <c r="C33" s="256"/>
      <c r="D33" s="105"/>
      <c r="E33" s="116"/>
      <c r="F33" s="116"/>
      <c r="G33" s="160"/>
      <c r="J33" s="72"/>
      <c r="K33" s="72"/>
    </row>
    <row r="34" spans="1:11" ht="14.5" x14ac:dyDescent="0.35">
      <c r="A34" s="130">
        <v>4</v>
      </c>
      <c r="B34" s="256"/>
      <c r="C34" s="256"/>
      <c r="D34" s="105"/>
      <c r="E34" s="116"/>
      <c r="F34" s="116"/>
      <c r="G34" s="160"/>
    </row>
    <row r="35" spans="1:11" ht="14.5" x14ac:dyDescent="0.35">
      <c r="A35" s="130">
        <v>5</v>
      </c>
      <c r="B35" s="256"/>
      <c r="C35" s="256"/>
      <c r="D35" s="105"/>
      <c r="E35" s="116"/>
      <c r="F35" s="116"/>
      <c r="G35" s="160"/>
    </row>
    <row r="36" spans="1:11" ht="14.5" x14ac:dyDescent="0.35">
      <c r="A36" s="130">
        <v>6</v>
      </c>
      <c r="B36" s="256"/>
      <c r="C36" s="256"/>
      <c r="D36" s="105"/>
      <c r="E36" s="116"/>
      <c r="F36" s="116"/>
      <c r="G36" s="160"/>
    </row>
    <row r="37" spans="1:11" ht="14.5" x14ac:dyDescent="0.35">
      <c r="A37" s="130">
        <v>7</v>
      </c>
      <c r="B37" s="256"/>
      <c r="C37" s="256"/>
      <c r="D37" s="105"/>
      <c r="E37" s="116"/>
      <c r="F37" s="116"/>
      <c r="G37" s="160"/>
    </row>
    <row r="38" spans="1:11" ht="14.5" x14ac:dyDescent="0.35">
      <c r="A38" s="130">
        <v>8</v>
      </c>
      <c r="B38" s="256"/>
      <c r="C38" s="256"/>
      <c r="D38" s="105"/>
      <c r="E38" s="116"/>
      <c r="F38" s="116"/>
      <c r="G38" s="160"/>
    </row>
    <row r="39" spans="1:11" ht="14.5" x14ac:dyDescent="0.35">
      <c r="A39" s="130">
        <v>9</v>
      </c>
      <c r="B39" s="256"/>
      <c r="C39" s="256"/>
      <c r="D39" s="105"/>
      <c r="E39" s="116"/>
      <c r="F39" s="116"/>
      <c r="G39" s="160"/>
    </row>
    <row r="40" spans="1:11" ht="14.5" x14ac:dyDescent="0.35">
      <c r="A40" s="130">
        <v>10</v>
      </c>
      <c r="B40" s="256"/>
      <c r="C40" s="256"/>
      <c r="D40" s="105"/>
      <c r="E40" s="116"/>
      <c r="F40" s="116"/>
      <c r="G40" s="160"/>
    </row>
    <row r="41" spans="1:11" ht="15" customHeight="1" thickBot="1" x14ac:dyDescent="0.4">
      <c r="A41" s="500" t="s">
        <v>200</v>
      </c>
      <c r="B41" s="501"/>
      <c r="C41" s="502"/>
      <c r="D41" s="106"/>
      <c r="E41" s="324"/>
      <c r="F41" s="324"/>
      <c r="G41" s="160"/>
    </row>
    <row r="42" spans="1:11" ht="15" thickTop="1" x14ac:dyDescent="0.35">
      <c r="A42" s="131" t="s">
        <v>12</v>
      </c>
      <c r="B42" s="132"/>
      <c r="C42" s="132"/>
      <c r="D42" s="257"/>
      <c r="E42" s="179"/>
      <c r="F42" s="179"/>
      <c r="G42" s="160"/>
    </row>
    <row r="43" spans="1:11" ht="14.5" x14ac:dyDescent="0.35">
      <c r="A43" s="133"/>
      <c r="B43" s="133"/>
      <c r="C43" s="133"/>
      <c r="D43" s="133"/>
      <c r="E43" s="164"/>
      <c r="F43" s="164"/>
      <c r="G43" s="258"/>
      <c r="H43" s="31"/>
      <c r="I43" s="31"/>
    </row>
    <row r="44" spans="1:11" ht="14.5" x14ac:dyDescent="0.35">
      <c r="A44" s="484" t="s">
        <v>119</v>
      </c>
      <c r="B44" s="485"/>
      <c r="C44" s="133"/>
      <c r="D44" s="133"/>
      <c r="E44" s="164"/>
      <c r="F44" s="164"/>
      <c r="G44" s="258"/>
      <c r="H44" s="31"/>
      <c r="I44" s="31"/>
    </row>
    <row r="45" spans="1:11" x14ac:dyDescent="0.35">
      <c r="A45" s="597"/>
      <c r="B45" s="598"/>
      <c r="C45" s="133"/>
      <c r="D45" s="133"/>
      <c r="E45" s="164"/>
      <c r="F45" s="164"/>
      <c r="G45" s="165"/>
      <c r="H45" s="29"/>
      <c r="I45" s="29"/>
      <c r="J45" s="29"/>
    </row>
    <row r="46" spans="1:11" x14ac:dyDescent="0.35">
      <c r="A46" s="325"/>
      <c r="B46" s="325"/>
      <c r="C46" s="133"/>
      <c r="D46" s="133"/>
      <c r="E46" s="164"/>
      <c r="F46" s="164"/>
      <c r="G46" s="165"/>
      <c r="H46" s="29"/>
      <c r="I46" s="29"/>
      <c r="J46" s="29"/>
    </row>
    <row r="47" spans="1:11" ht="14.25" customHeight="1" x14ac:dyDescent="0.35">
      <c r="A47" s="495" t="s">
        <v>5</v>
      </c>
      <c r="B47" s="495" t="s">
        <v>6</v>
      </c>
      <c r="C47" s="495" t="s">
        <v>7</v>
      </c>
      <c r="D47" s="581" t="s">
        <v>345</v>
      </c>
      <c r="E47" s="582"/>
      <c r="F47" s="583"/>
      <c r="G47" s="160"/>
    </row>
    <row r="48" spans="1:11" ht="28" x14ac:dyDescent="0.35">
      <c r="A48" s="496"/>
      <c r="B48" s="496"/>
      <c r="C48" s="496"/>
      <c r="D48" s="129" t="s">
        <v>8</v>
      </c>
      <c r="E48" s="189" t="s">
        <v>9</v>
      </c>
      <c r="F48" s="189" t="s">
        <v>10</v>
      </c>
      <c r="G48" s="160"/>
    </row>
    <row r="49" spans="1:11" ht="14.25" customHeight="1" x14ac:dyDescent="0.35">
      <c r="A49" s="130">
        <v>1</v>
      </c>
      <c r="B49" s="256"/>
      <c r="C49" s="256"/>
      <c r="D49" s="105"/>
      <c r="E49" s="116"/>
      <c r="F49" s="116"/>
      <c r="G49" s="160"/>
      <c r="J49" s="72"/>
      <c r="K49" s="72"/>
    </row>
    <row r="50" spans="1:11" ht="14.5" x14ac:dyDescent="0.35">
      <c r="A50" s="130">
        <v>2</v>
      </c>
      <c r="B50" s="256"/>
      <c r="C50" s="256"/>
      <c r="D50" s="105"/>
      <c r="E50" s="116"/>
      <c r="F50" s="116"/>
      <c r="G50" s="160"/>
      <c r="J50" s="72"/>
      <c r="K50" s="72"/>
    </row>
    <row r="51" spans="1:11" ht="14.5" x14ac:dyDescent="0.35">
      <c r="A51" s="130">
        <v>3</v>
      </c>
      <c r="B51" s="256"/>
      <c r="C51" s="256"/>
      <c r="D51" s="105"/>
      <c r="E51" s="116"/>
      <c r="F51" s="116"/>
      <c r="G51" s="160"/>
      <c r="J51" s="72"/>
      <c r="K51" s="72"/>
    </row>
    <row r="52" spans="1:11" ht="14.5" x14ac:dyDescent="0.35">
      <c r="A52" s="130">
        <v>4</v>
      </c>
      <c r="B52" s="256"/>
      <c r="C52" s="256"/>
      <c r="D52" s="105"/>
      <c r="E52" s="116"/>
      <c r="F52" s="116"/>
      <c r="G52" s="160"/>
    </row>
    <row r="53" spans="1:11" ht="14.5" x14ac:dyDescent="0.35">
      <c r="A53" s="130">
        <v>5</v>
      </c>
      <c r="B53" s="256"/>
      <c r="C53" s="256"/>
      <c r="D53" s="105"/>
      <c r="E53" s="116"/>
      <c r="F53" s="116"/>
      <c r="G53" s="160"/>
    </row>
    <row r="54" spans="1:11" ht="14.5" x14ac:dyDescent="0.35">
      <c r="A54" s="130">
        <v>6</v>
      </c>
      <c r="B54" s="256"/>
      <c r="C54" s="256"/>
      <c r="D54" s="105"/>
      <c r="E54" s="116"/>
      <c r="F54" s="116"/>
      <c r="G54" s="160"/>
    </row>
    <row r="55" spans="1:11" ht="14.5" x14ac:dyDescent="0.35">
      <c r="A55" s="130">
        <v>7</v>
      </c>
      <c r="B55" s="256"/>
      <c r="C55" s="256"/>
      <c r="D55" s="105"/>
      <c r="E55" s="116"/>
      <c r="F55" s="116"/>
      <c r="G55" s="160"/>
    </row>
    <row r="56" spans="1:11" ht="14.5" x14ac:dyDescent="0.35">
      <c r="A56" s="130">
        <v>8</v>
      </c>
      <c r="B56" s="256"/>
      <c r="C56" s="256"/>
      <c r="D56" s="105"/>
      <c r="E56" s="116"/>
      <c r="F56" s="116"/>
      <c r="G56" s="160"/>
    </row>
    <row r="57" spans="1:11" ht="14.5" x14ac:dyDescent="0.35">
      <c r="A57" s="130">
        <v>9</v>
      </c>
      <c r="B57" s="256"/>
      <c r="C57" s="256"/>
      <c r="D57" s="105"/>
      <c r="E57" s="116"/>
      <c r="F57" s="116"/>
      <c r="G57" s="160"/>
    </row>
    <row r="58" spans="1:11" ht="14.5" x14ac:dyDescent="0.35">
      <c r="A58" s="130">
        <v>10</v>
      </c>
      <c r="B58" s="256"/>
      <c r="C58" s="256"/>
      <c r="D58" s="105"/>
      <c r="E58" s="116"/>
      <c r="F58" s="116"/>
      <c r="G58" s="160"/>
    </row>
    <row r="59" spans="1:11" ht="15" customHeight="1" thickBot="1" x14ac:dyDescent="0.4">
      <c r="A59" s="500" t="s">
        <v>200</v>
      </c>
      <c r="B59" s="501"/>
      <c r="C59" s="502"/>
      <c r="D59" s="106"/>
      <c r="E59" s="324"/>
      <c r="F59" s="324"/>
      <c r="G59" s="160"/>
    </row>
    <row r="60" spans="1:11" ht="15" thickTop="1" x14ac:dyDescent="0.35">
      <c r="A60" s="131" t="s">
        <v>12</v>
      </c>
      <c r="B60" s="132"/>
      <c r="C60" s="132"/>
      <c r="D60" s="257"/>
      <c r="E60" s="179"/>
      <c r="F60" s="179"/>
      <c r="G60" s="160"/>
    </row>
    <row r="61" spans="1:11" x14ac:dyDescent="0.35">
      <c r="A61" s="133"/>
      <c r="B61" s="133"/>
      <c r="C61" s="133"/>
      <c r="D61" s="133"/>
      <c r="E61" s="164"/>
      <c r="F61" s="164"/>
      <c r="G61" s="165"/>
      <c r="H61" s="29"/>
      <c r="I61" s="29"/>
      <c r="J61" s="29"/>
    </row>
    <row r="62" spans="1:11" x14ac:dyDescent="0.35">
      <c r="A62" s="484" t="s">
        <v>119</v>
      </c>
      <c r="B62" s="485"/>
      <c r="C62" s="133"/>
      <c r="D62" s="133"/>
      <c r="E62" s="165"/>
      <c r="F62" s="165"/>
      <c r="G62" s="165"/>
      <c r="H62" s="29"/>
      <c r="I62" s="29"/>
    </row>
    <row r="63" spans="1:11" x14ac:dyDescent="0.35">
      <c r="A63" s="597"/>
      <c r="B63" s="598"/>
      <c r="C63" s="325"/>
      <c r="D63" s="133"/>
      <c r="E63" s="165"/>
      <c r="F63" s="165"/>
      <c r="G63" s="165"/>
      <c r="H63" s="29"/>
      <c r="I63" s="29"/>
    </row>
    <row r="64" spans="1:11" x14ac:dyDescent="0.35">
      <c r="A64" s="127"/>
      <c r="B64" s="127"/>
      <c r="C64" s="127"/>
      <c r="D64" s="127"/>
      <c r="E64" s="160"/>
      <c r="F64" s="160"/>
      <c r="G64" s="160"/>
    </row>
    <row r="65" spans="1:7" x14ac:dyDescent="0.35">
      <c r="A65" s="125" t="s">
        <v>352</v>
      </c>
      <c r="B65" s="127"/>
      <c r="C65" s="127"/>
      <c r="D65" s="127"/>
      <c r="E65" s="160"/>
      <c r="F65" s="160"/>
      <c r="G65" s="160"/>
    </row>
    <row r="66" spans="1:7" x14ac:dyDescent="0.35">
      <c r="A66" s="125"/>
      <c r="B66" s="127"/>
      <c r="C66" s="127"/>
      <c r="D66" s="127"/>
      <c r="E66" s="160"/>
      <c r="F66" s="160"/>
      <c r="G66" s="160"/>
    </row>
    <row r="67" spans="1:7" ht="14.25" customHeight="1" x14ac:dyDescent="0.35">
      <c r="A67" s="597" t="s">
        <v>356</v>
      </c>
      <c r="B67" s="598"/>
      <c r="C67" s="127"/>
      <c r="D67" s="127"/>
      <c r="E67" s="160"/>
      <c r="F67" s="160"/>
      <c r="G67" s="160"/>
    </row>
    <row r="68" spans="1:7" x14ac:dyDescent="0.35">
      <c r="A68" s="127"/>
      <c r="B68" s="127"/>
      <c r="C68" s="127"/>
      <c r="D68" s="127"/>
      <c r="E68" s="160"/>
      <c r="F68" s="160"/>
      <c r="G68" s="160"/>
    </row>
    <row r="69" spans="1:7" x14ac:dyDescent="0.35">
      <c r="A69" s="127"/>
      <c r="B69" s="127"/>
      <c r="C69" s="127"/>
      <c r="D69" s="127"/>
      <c r="E69" s="160"/>
      <c r="F69" s="160"/>
      <c r="G69" s="160"/>
    </row>
    <row r="70" spans="1:7" x14ac:dyDescent="0.35">
      <c r="A70" s="127"/>
      <c r="B70" s="127"/>
      <c r="C70" s="127"/>
      <c r="D70" s="127"/>
      <c r="E70" s="160"/>
      <c r="F70" s="160"/>
      <c r="G70" s="160"/>
    </row>
    <row r="71" spans="1:7" x14ac:dyDescent="0.35">
      <c r="A71" s="127"/>
      <c r="B71" s="127"/>
      <c r="C71" s="127"/>
      <c r="D71" s="127"/>
      <c r="E71" s="160"/>
      <c r="F71" s="160"/>
      <c r="G71" s="160"/>
    </row>
    <row r="72" spans="1:7" x14ac:dyDescent="0.35">
      <c r="A72" s="127"/>
      <c r="B72" s="127"/>
      <c r="C72" s="127"/>
      <c r="D72" s="127"/>
      <c r="E72" s="160"/>
      <c r="F72" s="160"/>
      <c r="G72" s="160"/>
    </row>
    <row r="73" spans="1:7" x14ac:dyDescent="0.35">
      <c r="A73" s="127"/>
      <c r="B73" s="127"/>
      <c r="C73" s="127"/>
      <c r="D73" s="127"/>
      <c r="E73" s="160"/>
      <c r="F73" s="160"/>
      <c r="G73" s="160"/>
    </row>
    <row r="74" spans="1:7" x14ac:dyDescent="0.35">
      <c r="A74" s="127"/>
      <c r="B74" s="127"/>
      <c r="C74" s="127"/>
      <c r="D74" s="127"/>
      <c r="E74" s="160"/>
      <c r="F74" s="160"/>
      <c r="G74" s="160"/>
    </row>
  </sheetData>
  <mergeCells count="18">
    <mergeCell ref="D29:F29"/>
    <mergeCell ref="A41:C41"/>
    <mergeCell ref="A47:A48"/>
    <mergeCell ref="B47:B48"/>
    <mergeCell ref="C47:C48"/>
    <mergeCell ref="D47:F47"/>
    <mergeCell ref="A45:B45"/>
    <mergeCell ref="A44:B44"/>
    <mergeCell ref="A22:C22"/>
    <mergeCell ref="A23:C23"/>
    <mergeCell ref="A67:B67"/>
    <mergeCell ref="A29:A30"/>
    <mergeCell ref="B29:B30"/>
    <mergeCell ref="C29:C30"/>
    <mergeCell ref="A59:C59"/>
    <mergeCell ref="A62:B62"/>
    <mergeCell ref="A63:B63"/>
    <mergeCell ref="A27:C27"/>
  </mergeCells>
  <pageMargins left="0.25" right="0.25" top="0.75" bottom="0.75" header="0.3" footer="0.3"/>
  <pageSetup paperSize="9" scale="92"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25"/>
  <sheetViews>
    <sheetView showGridLines="0" topLeftCell="A10" zoomScaleNormal="100" workbookViewId="0"/>
  </sheetViews>
  <sheetFormatPr baseColWidth="10" defaultColWidth="11.453125" defaultRowHeight="14" x14ac:dyDescent="0.35"/>
  <cols>
    <col min="1" max="1" width="18.1796875" style="2" customWidth="1"/>
    <col min="2" max="2" width="19.26953125" style="2" customWidth="1"/>
    <col min="3" max="3" width="18.54296875" style="2" customWidth="1"/>
    <col min="4" max="5" width="11.453125" style="2"/>
    <col min="6" max="6" width="12" style="2" bestFit="1" customWidth="1"/>
    <col min="7" max="16384" width="11.453125" style="2"/>
  </cols>
  <sheetData>
    <row r="1" spans="1:6" ht="15" x14ac:dyDescent="0.25">
      <c r="A1" s="1" t="s">
        <v>201</v>
      </c>
      <c r="B1" s="1"/>
      <c r="C1" s="1"/>
      <c r="D1" s="1"/>
      <c r="E1" s="1"/>
      <c r="F1" s="1"/>
    </row>
    <row r="2" spans="1:6" ht="14.25" x14ac:dyDescent="0.25">
      <c r="A2" s="6"/>
    </row>
    <row r="3" spans="1:6" x14ac:dyDescent="0.35">
      <c r="A3" s="74" t="s">
        <v>142</v>
      </c>
      <c r="B3" s="7"/>
      <c r="C3" s="7"/>
      <c r="D3" s="7"/>
      <c r="E3" s="7"/>
      <c r="F3" s="7"/>
    </row>
    <row r="4" spans="1:6" ht="14.25" x14ac:dyDescent="0.25">
      <c r="A4" s="6"/>
    </row>
    <row r="5" spans="1:6" ht="28.5" x14ac:dyDescent="0.25">
      <c r="A5" s="84" t="s">
        <v>217</v>
      </c>
      <c r="B5" s="84" t="s">
        <v>344</v>
      </c>
      <c r="C5" s="84" t="s">
        <v>345</v>
      </c>
    </row>
    <row r="6" spans="1:6" ht="14.25" x14ac:dyDescent="0.25">
      <c r="A6" s="95"/>
      <c r="B6" s="95"/>
      <c r="C6" s="95"/>
    </row>
    <row r="7" spans="1:6" ht="15" thickBot="1" x14ac:dyDescent="0.3">
      <c r="A7" s="9"/>
      <c r="B7" s="9"/>
      <c r="C7" s="9"/>
    </row>
    <row r="8" spans="1:6" ht="15" thickTop="1" x14ac:dyDescent="0.25">
      <c r="A8" s="86" t="s">
        <v>12</v>
      </c>
      <c r="B8" s="85"/>
      <c r="C8" s="85"/>
    </row>
    <row r="9" spans="1:6" ht="14.25" x14ac:dyDescent="0.25">
      <c r="A9" s="6"/>
    </row>
    <row r="10" spans="1:6" ht="14.25" x14ac:dyDescent="0.25">
      <c r="A10" s="551" t="s">
        <v>219</v>
      </c>
      <c r="B10" s="551"/>
      <c r="C10" s="551"/>
    </row>
    <row r="11" spans="1:6" ht="14.25" x14ac:dyDescent="0.25">
      <c r="A11" s="550"/>
      <c r="B11" s="550"/>
      <c r="C11" s="550"/>
    </row>
    <row r="12" spans="1:6" ht="14.25" x14ac:dyDescent="0.25">
      <c r="A12" s="15"/>
      <c r="B12" s="15"/>
      <c r="C12" s="15"/>
    </row>
    <row r="13" spans="1:6" x14ac:dyDescent="0.35">
      <c r="A13" s="74" t="s">
        <v>143</v>
      </c>
      <c r="B13" s="7"/>
      <c r="C13" s="7"/>
      <c r="D13" s="7"/>
      <c r="E13" s="7"/>
      <c r="F13" s="7"/>
    </row>
    <row r="14" spans="1:6" ht="14.25" x14ac:dyDescent="0.25">
      <c r="A14" s="6"/>
    </row>
    <row r="15" spans="1:6" ht="42.75" x14ac:dyDescent="0.25">
      <c r="A15" s="84" t="s">
        <v>218</v>
      </c>
      <c r="B15" s="84" t="s">
        <v>344</v>
      </c>
      <c r="C15" s="84" t="s">
        <v>345</v>
      </c>
    </row>
    <row r="16" spans="1:6" ht="14.25" x14ac:dyDescent="0.25">
      <c r="A16" s="95"/>
      <c r="B16" s="95"/>
      <c r="C16" s="95"/>
    </row>
    <row r="17" spans="1:3" ht="15" thickBot="1" x14ac:dyDescent="0.3">
      <c r="A17" s="9"/>
      <c r="B17" s="9"/>
      <c r="C17" s="9"/>
    </row>
    <row r="18" spans="1:3" ht="15" thickTop="1" x14ac:dyDescent="0.25">
      <c r="A18" s="86" t="s">
        <v>12</v>
      </c>
      <c r="B18" s="85"/>
      <c r="C18" s="85"/>
    </row>
    <row r="20" spans="1:3" x14ac:dyDescent="0.35">
      <c r="A20" s="551" t="s">
        <v>220</v>
      </c>
      <c r="B20" s="551"/>
      <c r="C20" s="551"/>
    </row>
    <row r="21" spans="1:3" ht="14.25" x14ac:dyDescent="0.25">
      <c r="A21" s="550"/>
      <c r="B21" s="550"/>
      <c r="C21" s="550"/>
    </row>
    <row r="22" spans="1:3" ht="14.25" x14ac:dyDescent="0.25">
      <c r="A22" s="6"/>
    </row>
    <row r="23" spans="1:3" x14ac:dyDescent="0.35">
      <c r="A23" s="74" t="s">
        <v>312</v>
      </c>
    </row>
    <row r="24" spans="1:3" ht="15" x14ac:dyDescent="0.25">
      <c r="A24" s="74"/>
    </row>
    <row r="25" spans="1:3" ht="14.25" customHeight="1" x14ac:dyDescent="0.35">
      <c r="A25" s="550" t="s">
        <v>356</v>
      </c>
      <c r="B25" s="550"/>
      <c r="C25" s="550"/>
    </row>
  </sheetData>
  <mergeCells count="5">
    <mergeCell ref="A20:C20"/>
    <mergeCell ref="A21:C21"/>
    <mergeCell ref="A10:C10"/>
    <mergeCell ref="A11:C11"/>
    <mergeCell ref="A25:C25"/>
  </mergeCells>
  <pageMargins left="0.25" right="0.25" top="0.75" bottom="0.75" header="0.3" footer="0.3"/>
  <pageSetup paperSize="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14"/>
  <sheetViews>
    <sheetView showGridLines="0" zoomScaleNormal="100" workbookViewId="0">
      <selection activeCell="A3" sqref="A3:C8"/>
    </sheetView>
  </sheetViews>
  <sheetFormatPr baseColWidth="10" defaultColWidth="11.453125" defaultRowHeight="14" x14ac:dyDescent="0.35"/>
  <cols>
    <col min="1" max="1" width="47.26953125" style="174" customWidth="1"/>
    <col min="2" max="2" width="22.1796875" style="174" customWidth="1"/>
    <col min="3" max="3" width="21.26953125" style="174" customWidth="1"/>
    <col min="4" max="4" width="11.453125" style="174"/>
    <col min="5" max="5" width="25" style="2" customWidth="1"/>
    <col min="6" max="7" width="11.453125" style="2"/>
    <col min="8" max="8" width="27.7265625" style="2" customWidth="1"/>
    <col min="9" max="16384" width="11.453125" style="2"/>
  </cols>
  <sheetData>
    <row r="1" spans="1:8" x14ac:dyDescent="0.35">
      <c r="A1" s="1" t="s">
        <v>297</v>
      </c>
      <c r="B1" s="1"/>
      <c r="C1" s="1"/>
      <c r="D1" s="1"/>
      <c r="E1" s="1" t="s">
        <v>832</v>
      </c>
      <c r="F1" s="1"/>
    </row>
    <row r="2" spans="1:8" ht="15" x14ac:dyDescent="0.25">
      <c r="A2" s="13"/>
    </row>
    <row r="3" spans="1:8" ht="33" x14ac:dyDescent="0.25">
      <c r="A3" s="437" t="s">
        <v>141</v>
      </c>
      <c r="B3" s="437" t="s">
        <v>344</v>
      </c>
      <c r="C3" s="437" t="s">
        <v>345</v>
      </c>
    </row>
    <row r="4" spans="1:8" s="12" customFormat="1" x14ac:dyDescent="0.35">
      <c r="A4" s="276" t="s">
        <v>271</v>
      </c>
      <c r="B4" s="389">
        <v>25286</v>
      </c>
      <c r="C4" s="389">
        <v>71545</v>
      </c>
      <c r="E4" s="12">
        <v>25286409</v>
      </c>
      <c r="H4" s="12">
        <v>71545190</v>
      </c>
    </row>
    <row r="5" spans="1:8" s="12" customFormat="1" ht="16.5" x14ac:dyDescent="0.25">
      <c r="A5" s="276" t="s">
        <v>272</v>
      </c>
      <c r="B5" s="389">
        <v>877</v>
      </c>
      <c r="C5" s="389">
        <v>2789</v>
      </c>
      <c r="E5" s="171">
        <v>876857</v>
      </c>
      <c r="H5" s="12">
        <v>2789005</v>
      </c>
    </row>
    <row r="6" spans="1:8" s="12" customFormat="1" ht="16.5" x14ac:dyDescent="0.25">
      <c r="A6" s="276" t="s">
        <v>286</v>
      </c>
      <c r="B6" s="389">
        <v>358454</v>
      </c>
      <c r="C6" s="389">
        <v>569903</v>
      </c>
      <c r="E6" s="12">
        <v>175385341</v>
      </c>
      <c r="F6" s="12">
        <v>183069156</v>
      </c>
      <c r="G6" s="12">
        <f>+E6+F6</f>
        <v>358454497</v>
      </c>
      <c r="H6" s="12" t="s">
        <v>831</v>
      </c>
    </row>
    <row r="7" spans="1:8" ht="17.25" thickBot="1" x14ac:dyDescent="0.3">
      <c r="A7" s="468" t="s">
        <v>42</v>
      </c>
      <c r="B7" s="398">
        <v>8625515</v>
      </c>
      <c r="C7" s="398">
        <v>13686692</v>
      </c>
      <c r="D7" s="175"/>
      <c r="E7" s="2">
        <v>8625515089</v>
      </c>
      <c r="F7" s="2" t="s">
        <v>833</v>
      </c>
      <c r="G7" s="2" t="s">
        <v>834</v>
      </c>
      <c r="H7" s="2">
        <v>13686691783</v>
      </c>
    </row>
    <row r="8" spans="1:8" ht="17.25" thickTop="1" x14ac:dyDescent="0.25">
      <c r="A8" s="273" t="s">
        <v>12</v>
      </c>
      <c r="B8" s="358">
        <f>SUM(B4:B7)</f>
        <v>9010132</v>
      </c>
      <c r="C8" s="358">
        <f>SUM(C4:C7)</f>
        <v>14330929</v>
      </c>
      <c r="G8" s="2" t="s">
        <v>835</v>
      </c>
    </row>
    <row r="9" spans="1:8" ht="14.25" x14ac:dyDescent="0.25">
      <c r="A9" s="160"/>
      <c r="B9" s="160"/>
      <c r="C9" s="160"/>
    </row>
    <row r="10" spans="1:8" x14ac:dyDescent="0.35">
      <c r="A10" s="115" t="s">
        <v>505</v>
      </c>
      <c r="B10" s="160"/>
      <c r="C10" s="127"/>
    </row>
    <row r="11" spans="1:8" ht="15" x14ac:dyDescent="0.25">
      <c r="A11" s="115"/>
      <c r="B11" s="160"/>
      <c r="C11" s="160"/>
    </row>
    <row r="12" spans="1:8" ht="14.25" customHeight="1" x14ac:dyDescent="0.35">
      <c r="A12" s="590" t="s">
        <v>356</v>
      </c>
      <c r="B12" s="592"/>
      <c r="C12" s="160"/>
    </row>
    <row r="13" spans="1:8" ht="14.25" x14ac:dyDescent="0.25">
      <c r="A13" s="160"/>
      <c r="B13" s="160"/>
      <c r="C13" s="160"/>
    </row>
    <row r="14" spans="1:8" ht="14.25" x14ac:dyDescent="0.25">
      <c r="A14" s="160"/>
      <c r="B14" s="160"/>
      <c r="C14" s="160"/>
    </row>
  </sheetData>
  <mergeCells count="1">
    <mergeCell ref="A12:B12"/>
  </mergeCell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106"/>
  <sheetViews>
    <sheetView showGridLines="0" topLeftCell="A100" zoomScaleNormal="100" workbookViewId="0">
      <selection activeCell="A99" sqref="A99"/>
    </sheetView>
  </sheetViews>
  <sheetFormatPr baseColWidth="10" defaultColWidth="11.453125" defaultRowHeight="14" x14ac:dyDescent="0.35"/>
  <cols>
    <col min="1" max="1" width="108" style="121" customWidth="1"/>
    <col min="2" max="3" width="24.26953125" style="2" customWidth="1"/>
    <col min="4" max="4" width="35" style="2" customWidth="1"/>
    <col min="5" max="16384" width="11.453125" style="2"/>
  </cols>
  <sheetData>
    <row r="1" spans="1:3" x14ac:dyDescent="0.35">
      <c r="A1" s="252" t="s">
        <v>343</v>
      </c>
      <c r="B1" s="12"/>
      <c r="C1" s="12"/>
    </row>
    <row r="2" spans="1:3" ht="16.5" x14ac:dyDescent="0.25">
      <c r="A2" s="117"/>
    </row>
    <row r="3" spans="1:3" x14ac:dyDescent="0.35">
      <c r="A3" s="118" t="s">
        <v>466</v>
      </c>
    </row>
    <row r="4" spans="1:3" ht="56" x14ac:dyDescent="0.35">
      <c r="A4" s="107" t="s">
        <v>535</v>
      </c>
    </row>
    <row r="5" spans="1:3" ht="16.5" x14ac:dyDescent="0.25">
      <c r="A5" s="110" t="s">
        <v>4</v>
      </c>
    </row>
    <row r="6" spans="1:3" x14ac:dyDescent="0.35">
      <c r="A6" s="107" t="s">
        <v>534</v>
      </c>
    </row>
    <row r="7" spans="1:3" ht="16.5" x14ac:dyDescent="0.25">
      <c r="A7" s="107"/>
    </row>
    <row r="8" spans="1:3" x14ac:dyDescent="0.35">
      <c r="A8" s="107" t="s">
        <v>630</v>
      </c>
    </row>
    <row r="9" spans="1:3" x14ac:dyDescent="0.35">
      <c r="A9" s="107" t="s">
        <v>631</v>
      </c>
    </row>
    <row r="10" spans="1:3" x14ac:dyDescent="0.35">
      <c r="A10" s="107" t="s">
        <v>632</v>
      </c>
    </row>
    <row r="11" spans="1:3" ht="16.5" x14ac:dyDescent="0.25">
      <c r="A11" s="119"/>
    </row>
    <row r="12" spans="1:3" ht="16.5" x14ac:dyDescent="0.25">
      <c r="A12" s="120" t="s">
        <v>314</v>
      </c>
    </row>
    <row r="13" spans="1:3" ht="57" customHeight="1" x14ac:dyDescent="0.35">
      <c r="A13" s="109" t="s">
        <v>784</v>
      </c>
    </row>
    <row r="14" spans="1:3" ht="16.5" x14ac:dyDescent="0.25">
      <c r="A14" s="109"/>
    </row>
    <row r="15" spans="1:3" x14ac:dyDescent="0.35">
      <c r="A15" s="120" t="s">
        <v>315</v>
      </c>
    </row>
    <row r="16" spans="1:3" ht="21" customHeight="1" x14ac:dyDescent="0.35">
      <c r="A16" s="109" t="s">
        <v>536</v>
      </c>
    </row>
    <row r="18" spans="1:1" x14ac:dyDescent="0.35">
      <c r="A18" s="120" t="s">
        <v>316</v>
      </c>
    </row>
    <row r="19" spans="1:1" ht="24.75" customHeight="1" x14ac:dyDescent="0.35">
      <c r="A19" s="109" t="s">
        <v>536</v>
      </c>
    </row>
    <row r="20" spans="1:1" ht="16.5" x14ac:dyDescent="0.25">
      <c r="A20" s="119"/>
    </row>
    <row r="21" spans="1:1" ht="16.5" x14ac:dyDescent="0.25">
      <c r="A21" s="120" t="s">
        <v>317</v>
      </c>
    </row>
    <row r="22" spans="1:1" ht="56" x14ac:dyDescent="0.35">
      <c r="A22" s="109" t="s">
        <v>537</v>
      </c>
    </row>
    <row r="23" spans="1:1" ht="16.5" x14ac:dyDescent="0.25">
      <c r="A23" s="119"/>
    </row>
    <row r="24" spans="1:1" x14ac:dyDescent="0.35">
      <c r="A24" s="120" t="s">
        <v>318</v>
      </c>
    </row>
    <row r="25" spans="1:1" ht="28" x14ac:dyDescent="0.35">
      <c r="A25" s="109" t="s">
        <v>538</v>
      </c>
    </row>
    <row r="26" spans="1:1" ht="16.5" x14ac:dyDescent="0.25">
      <c r="A26" s="119"/>
    </row>
    <row r="27" spans="1:1" ht="16.5" x14ac:dyDescent="0.25">
      <c r="A27" s="118" t="s">
        <v>319</v>
      </c>
    </row>
    <row r="28" spans="1:1" x14ac:dyDescent="0.3">
      <c r="A28" s="108" t="s">
        <v>539</v>
      </c>
    </row>
    <row r="29" spans="1:1" ht="16.5" x14ac:dyDescent="0.25">
      <c r="A29" s="119"/>
    </row>
    <row r="30" spans="1:1" ht="16.5" x14ac:dyDescent="0.25">
      <c r="A30" s="118" t="s">
        <v>320</v>
      </c>
    </row>
    <row r="31" spans="1:1" ht="16.5" x14ac:dyDescent="0.25">
      <c r="A31" s="118"/>
    </row>
    <row r="32" spans="1:1" ht="131.25" customHeight="1" x14ac:dyDescent="0.3">
      <c r="A32" s="111" t="s">
        <v>827</v>
      </c>
    </row>
    <row r="33" spans="1:1" ht="16.5" x14ac:dyDescent="0.25">
      <c r="A33" s="118"/>
    </row>
    <row r="34" spans="1:1" x14ac:dyDescent="0.35">
      <c r="A34" s="109" t="s">
        <v>540</v>
      </c>
    </row>
    <row r="35" spans="1:1" ht="16.5" x14ac:dyDescent="0.25">
      <c r="A35" s="119"/>
    </row>
    <row r="36" spans="1:1" ht="16.5" x14ac:dyDescent="0.25">
      <c r="A36" s="118" t="s">
        <v>321</v>
      </c>
    </row>
    <row r="37" spans="1:1" ht="64.5" customHeight="1" x14ac:dyDescent="0.3">
      <c r="A37" s="112" t="s">
        <v>549</v>
      </c>
    </row>
    <row r="38" spans="1:1" ht="14.25" customHeight="1" x14ac:dyDescent="0.25">
      <c r="A38" s="109"/>
    </row>
    <row r="39" spans="1:1" ht="16.5" customHeight="1" x14ac:dyDescent="0.35">
      <c r="A39" s="109" t="s">
        <v>541</v>
      </c>
    </row>
    <row r="40" spans="1:1" ht="16.5" x14ac:dyDescent="0.25">
      <c r="A40" s="119"/>
    </row>
    <row r="41" spans="1:1" x14ac:dyDescent="0.35">
      <c r="A41" s="118" t="s">
        <v>322</v>
      </c>
    </row>
    <row r="42" spans="1:1" x14ac:dyDescent="0.3">
      <c r="A42" s="108" t="s">
        <v>539</v>
      </c>
    </row>
    <row r="43" spans="1:1" ht="16.5" x14ac:dyDescent="0.25">
      <c r="A43" s="119"/>
    </row>
    <row r="44" spans="1:1" ht="16.5" x14ac:dyDescent="0.25">
      <c r="A44" s="120" t="s">
        <v>323</v>
      </c>
    </row>
    <row r="45" spans="1:1" x14ac:dyDescent="0.3">
      <c r="A45" s="108" t="s">
        <v>539</v>
      </c>
    </row>
    <row r="46" spans="1:1" ht="16.5" x14ac:dyDescent="0.25">
      <c r="A46" s="119"/>
    </row>
    <row r="47" spans="1:1" ht="16.5" x14ac:dyDescent="0.25">
      <c r="A47" s="120" t="s">
        <v>324</v>
      </c>
    </row>
    <row r="48" spans="1:1" x14ac:dyDescent="0.3">
      <c r="A48" s="108" t="s">
        <v>548</v>
      </c>
    </row>
    <row r="49" spans="1:1" ht="16.5" x14ac:dyDescent="0.25">
      <c r="A49" s="119"/>
    </row>
    <row r="50" spans="1:1" x14ac:dyDescent="0.35">
      <c r="A50" s="118" t="s">
        <v>325</v>
      </c>
    </row>
    <row r="51" spans="1:1" ht="28" x14ac:dyDescent="0.3">
      <c r="A51" s="112" t="s">
        <v>543</v>
      </c>
    </row>
    <row r="52" spans="1:1" ht="16.5" x14ac:dyDescent="0.25">
      <c r="A52" s="119"/>
    </row>
    <row r="53" spans="1:1" x14ac:dyDescent="0.35">
      <c r="A53" s="120" t="s">
        <v>326</v>
      </c>
    </row>
    <row r="54" spans="1:1" ht="28" x14ac:dyDescent="0.35">
      <c r="A54" s="109" t="s">
        <v>542</v>
      </c>
    </row>
    <row r="55" spans="1:1" ht="16.5" x14ac:dyDescent="0.25">
      <c r="A55" s="119"/>
    </row>
    <row r="56" spans="1:1" x14ac:dyDescent="0.35">
      <c r="A56" s="118" t="s">
        <v>332</v>
      </c>
    </row>
    <row r="57" spans="1:1" ht="45" customHeight="1" x14ac:dyDescent="0.35">
      <c r="A57" s="113" t="s">
        <v>550</v>
      </c>
    </row>
    <row r="58" spans="1:1" ht="34.5" customHeight="1" x14ac:dyDescent="0.35">
      <c r="A58" s="113" t="s">
        <v>544</v>
      </c>
    </row>
    <row r="59" spans="1:1" ht="15" customHeight="1" x14ac:dyDescent="0.25">
      <c r="A59" s="113"/>
    </row>
    <row r="60" spans="1:1" x14ac:dyDescent="0.35">
      <c r="A60" s="118" t="s">
        <v>333</v>
      </c>
    </row>
    <row r="61" spans="1:1" x14ac:dyDescent="0.3">
      <c r="A61" s="108" t="s">
        <v>539</v>
      </c>
    </row>
    <row r="62" spans="1:1" ht="16.5" x14ac:dyDescent="0.25">
      <c r="A62" s="119"/>
    </row>
    <row r="63" spans="1:1" ht="16.5" x14ac:dyDescent="0.25">
      <c r="A63" s="118" t="s">
        <v>327</v>
      </c>
    </row>
    <row r="64" spans="1:1" x14ac:dyDescent="0.35">
      <c r="A64" s="109" t="s">
        <v>536</v>
      </c>
    </row>
    <row r="65" spans="1:1" ht="16.5" x14ac:dyDescent="0.25">
      <c r="A65" s="119"/>
    </row>
    <row r="66" spans="1:1" ht="16.5" x14ac:dyDescent="0.25">
      <c r="A66" s="118" t="s">
        <v>467</v>
      </c>
    </row>
    <row r="67" spans="1:1" ht="28" x14ac:dyDescent="0.3">
      <c r="A67" s="111" t="s">
        <v>859</v>
      </c>
    </row>
    <row r="68" spans="1:1" ht="16.5" x14ac:dyDescent="0.25">
      <c r="A68" s="119"/>
    </row>
    <row r="69" spans="1:1" ht="16.5" x14ac:dyDescent="0.25">
      <c r="A69" s="118" t="s">
        <v>328</v>
      </c>
    </row>
    <row r="70" spans="1:1" x14ac:dyDescent="0.3">
      <c r="A70" s="108" t="s">
        <v>539</v>
      </c>
    </row>
    <row r="71" spans="1:1" ht="16.5" x14ac:dyDescent="0.25">
      <c r="A71" s="119"/>
    </row>
    <row r="72" spans="1:1" ht="16.5" x14ac:dyDescent="0.25">
      <c r="A72" s="120" t="s">
        <v>329</v>
      </c>
    </row>
    <row r="73" spans="1:1" x14ac:dyDescent="0.3">
      <c r="A73" s="108" t="s">
        <v>539</v>
      </c>
    </row>
    <row r="74" spans="1:1" ht="16.5" x14ac:dyDescent="0.25">
      <c r="A74" s="119"/>
    </row>
    <row r="75" spans="1:1" ht="16.5" x14ac:dyDescent="0.25">
      <c r="A75" s="120" t="s">
        <v>330</v>
      </c>
    </row>
    <row r="76" spans="1:1" x14ac:dyDescent="0.35">
      <c r="A76" s="109" t="s">
        <v>536</v>
      </c>
    </row>
    <row r="77" spans="1:1" ht="16.5" x14ac:dyDescent="0.25">
      <c r="A77" s="119"/>
    </row>
    <row r="78" spans="1:1" x14ac:dyDescent="0.35">
      <c r="A78" s="120" t="s">
        <v>331</v>
      </c>
    </row>
    <row r="79" spans="1:1" x14ac:dyDescent="0.35">
      <c r="A79" s="109" t="s">
        <v>536</v>
      </c>
    </row>
    <row r="80" spans="1:1" ht="16.5" x14ac:dyDescent="0.25">
      <c r="A80" s="119"/>
    </row>
    <row r="81" spans="1:1" ht="16.5" x14ac:dyDescent="0.25">
      <c r="A81" s="120" t="s">
        <v>334</v>
      </c>
    </row>
    <row r="82" spans="1:1" ht="38.25" customHeight="1" x14ac:dyDescent="0.3">
      <c r="A82" s="112" t="s">
        <v>545</v>
      </c>
    </row>
    <row r="83" spans="1:1" ht="16.5" x14ac:dyDescent="0.25">
      <c r="A83" s="119"/>
    </row>
    <row r="84" spans="1:1" ht="16.5" x14ac:dyDescent="0.25">
      <c r="A84" s="118" t="s">
        <v>338</v>
      </c>
    </row>
    <row r="85" spans="1:1" ht="18.75" customHeight="1" x14ac:dyDescent="0.3">
      <c r="A85" s="108" t="s">
        <v>539</v>
      </c>
    </row>
    <row r="86" spans="1:1" ht="16.5" x14ac:dyDescent="0.25">
      <c r="A86" s="119"/>
    </row>
    <row r="87" spans="1:1" ht="16.5" x14ac:dyDescent="0.25">
      <c r="A87" s="118" t="s">
        <v>337</v>
      </c>
    </row>
    <row r="88" spans="1:1" ht="42" x14ac:dyDescent="0.35">
      <c r="A88" s="114" t="s">
        <v>552</v>
      </c>
    </row>
    <row r="89" spans="1:1" x14ac:dyDescent="0.35">
      <c r="A89" s="114" t="s">
        <v>551</v>
      </c>
    </row>
    <row r="90" spans="1:1" ht="16.5" x14ac:dyDescent="0.25">
      <c r="A90" s="119"/>
    </row>
    <row r="91" spans="1:1" x14ac:dyDescent="0.35">
      <c r="A91" s="118" t="s">
        <v>335</v>
      </c>
    </row>
    <row r="92" spans="1:1" ht="21" customHeight="1" x14ac:dyDescent="0.3">
      <c r="A92" s="108" t="s">
        <v>536</v>
      </c>
    </row>
    <row r="93" spans="1:1" ht="16.5" x14ac:dyDescent="0.25">
      <c r="A93" s="119"/>
    </row>
    <row r="94" spans="1:1" ht="16.5" x14ac:dyDescent="0.25">
      <c r="A94" s="118" t="s">
        <v>336</v>
      </c>
    </row>
    <row r="95" spans="1:1" ht="24.75" customHeight="1" x14ac:dyDescent="0.35">
      <c r="A95" s="109" t="s">
        <v>536</v>
      </c>
    </row>
    <row r="97" spans="1:1" ht="16.5" x14ac:dyDescent="0.25">
      <c r="A97" s="118" t="s">
        <v>339</v>
      </c>
    </row>
    <row r="98" spans="1:1" ht="28" x14ac:dyDescent="0.35">
      <c r="A98" s="109" t="s">
        <v>860</v>
      </c>
    </row>
    <row r="99" spans="1:1" ht="28" x14ac:dyDescent="0.3">
      <c r="A99" s="112" t="s">
        <v>546</v>
      </c>
    </row>
    <row r="100" spans="1:1" ht="16.5" x14ac:dyDescent="0.25">
      <c r="A100" s="119"/>
    </row>
    <row r="101" spans="1:1" ht="16.5" x14ac:dyDescent="0.25">
      <c r="A101" s="120" t="s">
        <v>340</v>
      </c>
    </row>
    <row r="102" spans="1:1" ht="57" customHeight="1" x14ac:dyDescent="0.35">
      <c r="A102" s="114" t="s">
        <v>783</v>
      </c>
    </row>
    <row r="103" spans="1:1" ht="16.5" x14ac:dyDescent="0.25">
      <c r="A103" s="119"/>
    </row>
    <row r="104" spans="1:1" ht="16.5" x14ac:dyDescent="0.25">
      <c r="A104" s="118" t="s">
        <v>341</v>
      </c>
    </row>
    <row r="105" spans="1:1" ht="28" x14ac:dyDescent="0.3">
      <c r="A105" s="112" t="s">
        <v>547</v>
      </c>
    </row>
    <row r="106" spans="1:1" ht="16.5" x14ac:dyDescent="0.25">
      <c r="A106" s="119"/>
    </row>
  </sheetData>
  <pageMargins left="0.25" right="0.25" top="0.75" bottom="0.75" header="0.3" footer="0.3"/>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510F"/>
    <pageSetUpPr fitToPage="1"/>
  </sheetPr>
  <dimension ref="A1:H25"/>
  <sheetViews>
    <sheetView showGridLines="0" topLeftCell="A13" zoomScaleNormal="100" workbookViewId="0">
      <selection activeCell="B8" sqref="B8"/>
    </sheetView>
  </sheetViews>
  <sheetFormatPr baseColWidth="10" defaultColWidth="11.453125" defaultRowHeight="14" x14ac:dyDescent="0.35"/>
  <cols>
    <col min="1" max="1" width="34.7265625" style="121" customWidth="1"/>
    <col min="2" max="2" width="30.26953125" style="306" customWidth="1"/>
    <col min="3" max="3" width="29.54296875" style="306" customWidth="1"/>
    <col min="4" max="4" width="16.54296875" style="306" bestFit="1" customWidth="1"/>
    <col min="5" max="5" width="18.81640625" style="306" customWidth="1"/>
    <col min="6" max="8" width="11.453125" style="121"/>
    <col min="9" max="16384" width="11.453125" style="2"/>
  </cols>
  <sheetData>
    <row r="1" spans="1:7" ht="16.5" x14ac:dyDescent="0.25">
      <c r="A1" s="117" t="s">
        <v>298</v>
      </c>
      <c r="B1" s="326"/>
      <c r="C1" s="326"/>
      <c r="D1" s="326"/>
      <c r="E1" s="326"/>
      <c r="F1" s="117"/>
      <c r="G1" s="117"/>
    </row>
    <row r="2" spans="1:7" ht="16.5" x14ac:dyDescent="0.25">
      <c r="A2" s="250"/>
      <c r="B2" s="327"/>
    </row>
    <row r="3" spans="1:7" x14ac:dyDescent="0.35">
      <c r="A3" s="120" t="s">
        <v>426</v>
      </c>
      <c r="B3" s="328"/>
      <c r="C3" s="328"/>
      <c r="D3" s="328"/>
      <c r="E3" s="328"/>
      <c r="F3" s="201"/>
      <c r="G3" s="201" t="s">
        <v>836</v>
      </c>
    </row>
    <row r="4" spans="1:7" ht="16.5" x14ac:dyDescent="0.25">
      <c r="A4" s="250"/>
      <c r="B4" s="327"/>
    </row>
    <row r="5" spans="1:7" ht="27" customHeight="1" x14ac:dyDescent="0.25">
      <c r="A5" s="202" t="s">
        <v>21</v>
      </c>
      <c r="B5" s="329" t="s">
        <v>344</v>
      </c>
      <c r="C5" s="329" t="s">
        <v>345</v>
      </c>
    </row>
    <row r="6" spans="1:7" ht="16.5" x14ac:dyDescent="0.25">
      <c r="A6" s="330" t="s">
        <v>111</v>
      </c>
      <c r="B6" s="421">
        <f>SUM(B7:B8)</f>
        <v>158883631</v>
      </c>
      <c r="C6" s="421">
        <f>SUM(C7:C8)</f>
        <v>165222772</v>
      </c>
    </row>
    <row r="7" spans="1:7" ht="16.5" x14ac:dyDescent="0.25">
      <c r="A7" s="204" t="s">
        <v>710</v>
      </c>
      <c r="B7" s="422"/>
      <c r="C7" s="422">
        <v>1985931</v>
      </c>
    </row>
    <row r="8" spans="1:7" ht="16.5" x14ac:dyDescent="0.25">
      <c r="A8" s="204" t="s">
        <v>709</v>
      </c>
      <c r="B8" s="422">
        <v>158883631</v>
      </c>
      <c r="C8" s="422">
        <v>163236841</v>
      </c>
    </row>
    <row r="9" spans="1:7" ht="15" customHeight="1" x14ac:dyDescent="0.25">
      <c r="A9" s="203"/>
      <c r="B9" s="422"/>
      <c r="C9" s="422"/>
    </row>
    <row r="10" spans="1:7" ht="16.5" x14ac:dyDescent="0.25">
      <c r="A10" s="330" t="s">
        <v>1</v>
      </c>
      <c r="B10" s="423">
        <f>SUM(B11:B12)</f>
        <v>0</v>
      </c>
      <c r="C10" s="421">
        <f>SUM(C11:C12)</f>
        <v>0</v>
      </c>
    </row>
    <row r="11" spans="1:7" ht="16.5" x14ac:dyDescent="0.25">
      <c r="A11" s="204" t="s">
        <v>428</v>
      </c>
      <c r="B11" s="422"/>
      <c r="C11" s="422"/>
    </row>
    <row r="12" spans="1:7" ht="16.5" x14ac:dyDescent="0.25">
      <c r="A12" s="204" t="s">
        <v>429</v>
      </c>
      <c r="B12" s="422"/>
      <c r="C12" s="422"/>
    </row>
    <row r="13" spans="1:7" ht="11.25" customHeight="1" x14ac:dyDescent="0.25">
      <c r="A13" s="203"/>
      <c r="B13" s="422"/>
      <c r="C13" s="422"/>
    </row>
    <row r="14" spans="1:7" ht="16.5" x14ac:dyDescent="0.25">
      <c r="A14" s="331" t="s">
        <v>112</v>
      </c>
      <c r="B14" s="421">
        <f>SUM(B15:B16)</f>
        <v>340910</v>
      </c>
      <c r="C14" s="421">
        <f>SUM(C15:C16)</f>
        <v>185669</v>
      </c>
    </row>
    <row r="15" spans="1:7" ht="17.25" customHeight="1" x14ac:dyDescent="0.25">
      <c r="A15" s="271" t="s">
        <v>428</v>
      </c>
      <c r="B15" s="422"/>
      <c r="C15" s="424"/>
    </row>
    <row r="16" spans="1:7" ht="16.5" x14ac:dyDescent="0.25">
      <c r="A16" s="271" t="s">
        <v>429</v>
      </c>
      <c r="B16" s="422">
        <v>340910</v>
      </c>
      <c r="C16" s="422">
        <v>185669</v>
      </c>
    </row>
    <row r="17" spans="1:8" ht="16.5" x14ac:dyDescent="0.25">
      <c r="A17" s="250"/>
      <c r="B17" s="327"/>
    </row>
    <row r="18" spans="1:8" s="12" customFormat="1" x14ac:dyDescent="0.35">
      <c r="A18" s="120" t="s">
        <v>427</v>
      </c>
      <c r="B18" s="332"/>
      <c r="C18" s="332"/>
      <c r="D18" s="332"/>
      <c r="E18" s="332"/>
      <c r="F18" s="200"/>
      <c r="G18" s="200"/>
      <c r="H18" s="122"/>
    </row>
    <row r="19" spans="1:8" ht="16.5" x14ac:dyDescent="0.25">
      <c r="A19" s="250"/>
      <c r="B19" s="327"/>
    </row>
    <row r="20" spans="1:8" ht="16.5" x14ac:dyDescent="0.25">
      <c r="A20" s="600" t="s">
        <v>257</v>
      </c>
      <c r="B20" s="600"/>
    </row>
    <row r="21" spans="1:8" ht="16.5" x14ac:dyDescent="0.25">
      <c r="A21" s="601"/>
      <c r="B21" s="601"/>
    </row>
    <row r="22" spans="1:8" ht="16.5" x14ac:dyDescent="0.25">
      <c r="A22" s="250"/>
      <c r="B22" s="327"/>
    </row>
    <row r="23" spans="1:8" x14ac:dyDescent="0.35">
      <c r="A23" s="120" t="s">
        <v>312</v>
      </c>
    </row>
    <row r="24" spans="1:8" ht="16.5" x14ac:dyDescent="0.25">
      <c r="A24" s="120"/>
    </row>
    <row r="25" spans="1:8" ht="14.25" customHeight="1" x14ac:dyDescent="0.35">
      <c r="A25" s="521" t="s">
        <v>356</v>
      </c>
      <c r="B25" s="522"/>
    </row>
  </sheetData>
  <mergeCells count="3">
    <mergeCell ref="A20:B20"/>
    <mergeCell ref="A21:B21"/>
    <mergeCell ref="A25:B25"/>
  </mergeCells>
  <pageMargins left="0.25" right="0.25" top="0.75" bottom="0.75" header="0.3" footer="0.3"/>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11"/>
  <sheetViews>
    <sheetView showGridLines="0" zoomScaleNormal="100" workbookViewId="0"/>
  </sheetViews>
  <sheetFormatPr baseColWidth="10" defaultColWidth="11.453125" defaultRowHeight="14" x14ac:dyDescent="0.35"/>
  <cols>
    <col min="1" max="1" width="35.54296875" style="2" customWidth="1"/>
    <col min="2" max="2" width="20.1796875" style="2" customWidth="1"/>
    <col min="3" max="3" width="18.26953125" style="2" customWidth="1"/>
    <col min="4" max="4" width="14" style="2" customWidth="1"/>
    <col min="5" max="5" width="17.1796875" style="2" customWidth="1"/>
    <col min="6" max="16384" width="11.453125" style="2"/>
  </cols>
  <sheetData>
    <row r="1" spans="1:6" ht="15" x14ac:dyDescent="0.25">
      <c r="A1" s="1" t="s">
        <v>299</v>
      </c>
      <c r="B1" s="1"/>
      <c r="C1" s="1"/>
      <c r="D1" s="1"/>
      <c r="E1" s="1"/>
      <c r="F1" s="1"/>
    </row>
    <row r="2" spans="1:6" ht="15" x14ac:dyDescent="0.25">
      <c r="A2" s="13"/>
    </row>
    <row r="3" spans="1:6" x14ac:dyDescent="0.35">
      <c r="A3" s="74" t="s">
        <v>430</v>
      </c>
    </row>
    <row r="4" spans="1:6" ht="15" x14ac:dyDescent="0.25">
      <c r="A4" s="13"/>
    </row>
    <row r="5" spans="1:6" ht="42.75" x14ac:dyDescent="0.25">
      <c r="A5" s="84" t="s">
        <v>21</v>
      </c>
      <c r="B5" s="84" t="s">
        <v>344</v>
      </c>
      <c r="C5" s="84" t="s">
        <v>345</v>
      </c>
    </row>
    <row r="6" spans="1:6" ht="29.25" thickBot="1" x14ac:dyDescent="0.3">
      <c r="A6" s="23" t="s">
        <v>192</v>
      </c>
      <c r="B6" s="9"/>
      <c r="C6" s="9"/>
    </row>
    <row r="7" spans="1:6" ht="15" thickTop="1" x14ac:dyDescent="0.25">
      <c r="A7" s="86" t="s">
        <v>12</v>
      </c>
      <c r="B7" s="85"/>
      <c r="C7" s="85"/>
    </row>
    <row r="9" spans="1:6" x14ac:dyDescent="0.35">
      <c r="A9" s="74" t="s">
        <v>346</v>
      </c>
    </row>
    <row r="10" spans="1:6" ht="15" x14ac:dyDescent="0.25">
      <c r="A10" s="74"/>
    </row>
    <row r="11" spans="1:6" ht="14.25" customHeight="1" x14ac:dyDescent="0.35">
      <c r="A11" s="514" t="s">
        <v>356</v>
      </c>
      <c r="B11" s="515"/>
    </row>
  </sheetData>
  <mergeCells count="1">
    <mergeCell ref="A11:B11"/>
  </mergeCells>
  <pageMargins left="0.25" right="0.25" top="0.75" bottom="0.75" header="0.3" footer="0.3"/>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510F"/>
    <pageSetUpPr fitToPage="1"/>
  </sheetPr>
  <dimension ref="A1:G206"/>
  <sheetViews>
    <sheetView showGridLines="0" zoomScaleNormal="100" workbookViewId="0">
      <selection activeCell="A5" sqref="A5:E57"/>
    </sheetView>
  </sheetViews>
  <sheetFormatPr baseColWidth="10" defaultColWidth="11.453125" defaultRowHeight="14" x14ac:dyDescent="0.35"/>
  <cols>
    <col min="1" max="1" width="7.7265625" style="121" customWidth="1"/>
    <col min="2" max="2" width="8.453125" style="121" customWidth="1"/>
    <col min="3" max="3" width="70.1796875" style="121" customWidth="1"/>
    <col min="4" max="4" width="25" style="306" customWidth="1"/>
    <col min="5" max="5" width="19.453125" style="306" customWidth="1"/>
    <col min="6" max="6" width="24.81640625" style="2" customWidth="1"/>
    <col min="7" max="16384" width="11.453125" style="2"/>
  </cols>
  <sheetData>
    <row r="1" spans="1:7" ht="16.5" x14ac:dyDescent="0.25">
      <c r="A1" s="117" t="s">
        <v>300</v>
      </c>
      <c r="B1" s="117"/>
      <c r="C1" s="117"/>
      <c r="D1" s="326"/>
      <c r="E1" s="326"/>
      <c r="F1" s="1"/>
    </row>
    <row r="2" spans="1:7" ht="16.5" x14ac:dyDescent="0.25">
      <c r="A2" s="107"/>
      <c r="B2" s="107"/>
    </row>
    <row r="3" spans="1:7" x14ac:dyDescent="0.35">
      <c r="A3" s="120" t="s">
        <v>431</v>
      </c>
    </row>
    <row r="4" spans="1:7" ht="16.5" x14ac:dyDescent="0.25">
      <c r="A4" s="120"/>
    </row>
    <row r="5" spans="1:7" ht="47.25" customHeight="1" x14ac:dyDescent="0.35">
      <c r="A5" s="437" t="s">
        <v>751</v>
      </c>
      <c r="B5" s="437" t="s">
        <v>253</v>
      </c>
      <c r="C5" s="437" t="s">
        <v>256</v>
      </c>
      <c r="D5" s="467" t="s">
        <v>254</v>
      </c>
      <c r="E5" s="467" t="s">
        <v>255</v>
      </c>
    </row>
    <row r="6" spans="1:7" s="174" customFormat="1" ht="16.5" x14ac:dyDescent="0.25">
      <c r="A6" s="138">
        <v>200</v>
      </c>
      <c r="B6" s="438">
        <v>582</v>
      </c>
      <c r="C6" s="469" t="s">
        <v>846</v>
      </c>
      <c r="D6" s="356">
        <v>545</v>
      </c>
      <c r="E6" s="390"/>
    </row>
    <row r="7" spans="1:7" s="174" customFormat="1" ht="16.5" x14ac:dyDescent="0.25">
      <c r="A7" s="138">
        <v>200</v>
      </c>
      <c r="B7" s="438">
        <v>659</v>
      </c>
      <c r="C7" s="469" t="s">
        <v>763</v>
      </c>
      <c r="D7" s="356">
        <v>40</v>
      </c>
      <c r="E7" s="390"/>
      <c r="G7" s="147"/>
    </row>
    <row r="8" spans="1:7" s="174" customFormat="1" x14ac:dyDescent="0.35">
      <c r="A8" s="138">
        <v>300</v>
      </c>
      <c r="B8" s="438">
        <v>1340</v>
      </c>
      <c r="C8" s="469" t="s">
        <v>848</v>
      </c>
      <c r="D8" s="390"/>
      <c r="E8" s="356">
        <v>70844</v>
      </c>
      <c r="G8" s="147"/>
    </row>
    <row r="9" spans="1:7" s="174" customFormat="1" ht="32.25" customHeight="1" x14ac:dyDescent="0.35">
      <c r="A9" s="138">
        <v>400</v>
      </c>
      <c r="B9" s="438">
        <v>1686</v>
      </c>
      <c r="C9" s="469" t="s">
        <v>761</v>
      </c>
      <c r="D9" s="356">
        <v>43</v>
      </c>
      <c r="E9" s="356"/>
      <c r="F9" s="147"/>
    </row>
    <row r="10" spans="1:7" s="174" customFormat="1" x14ac:dyDescent="0.35">
      <c r="A10" s="138">
        <v>506</v>
      </c>
      <c r="B10" s="438">
        <v>171</v>
      </c>
      <c r="C10" s="469" t="s">
        <v>762</v>
      </c>
      <c r="D10" s="356">
        <v>17</v>
      </c>
      <c r="E10" s="356"/>
    </row>
    <row r="11" spans="1:7" s="174" customFormat="1" x14ac:dyDescent="0.35">
      <c r="A11" s="470">
        <v>600</v>
      </c>
      <c r="B11" s="438">
        <v>2153</v>
      </c>
      <c r="C11" s="469" t="s">
        <v>760</v>
      </c>
      <c r="D11" s="356"/>
      <c r="E11" s="356">
        <v>12593</v>
      </c>
      <c r="G11" s="147"/>
    </row>
    <row r="12" spans="1:7" s="174" customFormat="1" x14ac:dyDescent="0.35">
      <c r="A12" s="138">
        <v>610</v>
      </c>
      <c r="B12" s="438">
        <v>215</v>
      </c>
      <c r="C12" s="469" t="s">
        <v>849</v>
      </c>
      <c r="D12" s="356">
        <v>43</v>
      </c>
      <c r="E12" s="356"/>
      <c r="F12" s="147"/>
    </row>
    <row r="13" spans="1:7" s="174" customFormat="1" x14ac:dyDescent="0.35">
      <c r="A13" s="138">
        <v>700</v>
      </c>
      <c r="B13" s="438">
        <v>1486</v>
      </c>
      <c r="C13" s="469" t="s">
        <v>759</v>
      </c>
      <c r="D13" s="356">
        <v>903</v>
      </c>
      <c r="E13" s="356"/>
    </row>
    <row r="14" spans="1:7" s="174" customFormat="1" x14ac:dyDescent="0.35">
      <c r="A14" s="138">
        <v>700</v>
      </c>
      <c r="B14" s="438">
        <v>1487</v>
      </c>
      <c r="C14" s="469" t="s">
        <v>837</v>
      </c>
      <c r="D14" s="356"/>
      <c r="E14" s="356">
        <v>1344</v>
      </c>
      <c r="G14" s="147"/>
    </row>
    <row r="15" spans="1:7" s="174" customFormat="1" x14ac:dyDescent="0.35">
      <c r="A15" s="138">
        <v>700</v>
      </c>
      <c r="B15" s="438">
        <v>1878</v>
      </c>
      <c r="C15" s="469" t="s">
        <v>847</v>
      </c>
      <c r="D15" s="356"/>
      <c r="E15" s="356">
        <v>1234</v>
      </c>
      <c r="F15" s="147"/>
    </row>
    <row r="16" spans="1:7" s="174" customFormat="1" ht="16.5" x14ac:dyDescent="0.25">
      <c r="A16" s="138">
        <v>800</v>
      </c>
      <c r="B16" s="438">
        <v>1425</v>
      </c>
      <c r="C16" s="469" t="s">
        <v>838</v>
      </c>
      <c r="D16" s="356"/>
      <c r="E16" s="356">
        <v>4355</v>
      </c>
    </row>
    <row r="17" spans="1:7" s="174" customFormat="1" ht="16.5" x14ac:dyDescent="0.25">
      <c r="A17" s="138">
        <v>800</v>
      </c>
      <c r="B17" s="438">
        <v>1534</v>
      </c>
      <c r="C17" s="469" t="s">
        <v>752</v>
      </c>
      <c r="D17" s="356">
        <v>667</v>
      </c>
      <c r="E17" s="356"/>
      <c r="F17" s="147"/>
    </row>
    <row r="18" spans="1:7" s="174" customFormat="1" x14ac:dyDescent="0.35">
      <c r="A18" s="138">
        <v>1000</v>
      </c>
      <c r="B18" s="438">
        <v>334</v>
      </c>
      <c r="C18" s="469" t="s">
        <v>839</v>
      </c>
      <c r="D18" s="356">
        <v>17</v>
      </c>
      <c r="E18" s="356"/>
      <c r="F18" s="147"/>
    </row>
    <row r="19" spans="1:7" s="174" customFormat="1" x14ac:dyDescent="0.35">
      <c r="A19" s="138">
        <v>1011</v>
      </c>
      <c r="B19" s="438">
        <v>26</v>
      </c>
      <c r="C19" s="469" t="s">
        <v>840</v>
      </c>
      <c r="D19" s="356">
        <v>17</v>
      </c>
      <c r="E19" s="356"/>
      <c r="G19" s="147"/>
    </row>
    <row r="20" spans="1:7" s="174" customFormat="1" ht="16.5" x14ac:dyDescent="0.25">
      <c r="A20" s="138">
        <v>1012</v>
      </c>
      <c r="B20" s="438">
        <v>209</v>
      </c>
      <c r="C20" s="469" t="s">
        <v>857</v>
      </c>
      <c r="D20" s="356">
        <v>1288</v>
      </c>
      <c r="E20" s="356"/>
    </row>
    <row r="21" spans="1:7" s="174" customFormat="1" ht="16.5" x14ac:dyDescent="0.25">
      <c r="A21" s="138">
        <v>1032</v>
      </c>
      <c r="B21" s="438">
        <v>111</v>
      </c>
      <c r="C21" s="469" t="s">
        <v>857</v>
      </c>
      <c r="D21" s="356"/>
      <c r="E21" s="356">
        <v>85</v>
      </c>
    </row>
    <row r="22" spans="1:7" s="174" customFormat="1" x14ac:dyDescent="0.35">
      <c r="A22" s="138">
        <v>1100</v>
      </c>
      <c r="B22" s="438">
        <v>1149</v>
      </c>
      <c r="C22" s="469" t="s">
        <v>841</v>
      </c>
      <c r="D22" s="356">
        <v>21764</v>
      </c>
      <c r="E22" s="356"/>
    </row>
    <row r="23" spans="1:7" s="174" customFormat="1" ht="16.5" x14ac:dyDescent="0.25">
      <c r="A23" s="138">
        <v>1100</v>
      </c>
      <c r="B23" s="438">
        <v>1153</v>
      </c>
      <c r="C23" s="469" t="s">
        <v>764</v>
      </c>
      <c r="D23" s="356">
        <v>4672</v>
      </c>
      <c r="E23" s="356"/>
    </row>
    <row r="24" spans="1:7" s="174" customFormat="1" ht="16.5" x14ac:dyDescent="0.25">
      <c r="A24" s="138">
        <v>1100</v>
      </c>
      <c r="B24" s="438">
        <v>1154</v>
      </c>
      <c r="C24" s="469" t="s">
        <v>764</v>
      </c>
      <c r="D24" s="356">
        <v>478</v>
      </c>
      <c r="E24" s="356"/>
    </row>
    <row r="25" spans="1:7" s="174" customFormat="1" x14ac:dyDescent="0.35">
      <c r="A25" s="138">
        <v>1100</v>
      </c>
      <c r="B25" s="438">
        <v>1820</v>
      </c>
      <c r="C25" s="469" t="s">
        <v>842</v>
      </c>
      <c r="D25" s="356">
        <v>0</v>
      </c>
      <c r="E25" s="356">
        <v>4701</v>
      </c>
      <c r="G25" s="147"/>
    </row>
    <row r="26" spans="1:7" s="174" customFormat="1" x14ac:dyDescent="0.35">
      <c r="A26" s="138">
        <v>1100</v>
      </c>
      <c r="B26" s="438">
        <v>2962</v>
      </c>
      <c r="C26" s="469" t="s">
        <v>764</v>
      </c>
      <c r="D26" s="356">
        <v>6</v>
      </c>
      <c r="E26" s="356"/>
    </row>
    <row r="27" spans="1:7" s="174" customFormat="1" x14ac:dyDescent="0.35">
      <c r="A27" s="138">
        <v>1100</v>
      </c>
      <c r="B27" s="438">
        <v>3137</v>
      </c>
      <c r="C27" s="469" t="s">
        <v>765</v>
      </c>
      <c r="D27" s="356"/>
      <c r="E27" s="356">
        <v>923</v>
      </c>
      <c r="G27" s="147"/>
    </row>
    <row r="28" spans="1:7" s="174" customFormat="1" x14ac:dyDescent="0.35">
      <c r="A28" s="138">
        <v>1100</v>
      </c>
      <c r="B28" s="438">
        <v>3139</v>
      </c>
      <c r="C28" s="469" t="s">
        <v>765</v>
      </c>
      <c r="D28" s="356"/>
      <c r="E28" s="356">
        <v>3184</v>
      </c>
    </row>
    <row r="29" spans="1:7" s="174" customFormat="1" x14ac:dyDescent="0.35">
      <c r="A29" s="138">
        <v>1100</v>
      </c>
      <c r="B29" s="438">
        <v>3142</v>
      </c>
      <c r="C29" s="469" t="s">
        <v>765</v>
      </c>
      <c r="D29" s="356"/>
      <c r="E29" s="356">
        <v>1182</v>
      </c>
      <c r="G29" s="147"/>
    </row>
    <row r="30" spans="1:7" s="174" customFormat="1" x14ac:dyDescent="0.35">
      <c r="A30" s="138">
        <v>1100</v>
      </c>
      <c r="B30" s="438">
        <v>3143</v>
      </c>
      <c r="C30" s="469" t="s">
        <v>765</v>
      </c>
      <c r="D30" s="356">
        <v>1035</v>
      </c>
      <c r="E30" s="356"/>
      <c r="F30" s="147"/>
    </row>
    <row r="31" spans="1:7" s="174" customFormat="1" x14ac:dyDescent="0.35">
      <c r="A31" s="138">
        <v>1100</v>
      </c>
      <c r="B31" s="438">
        <v>3144</v>
      </c>
      <c r="C31" s="469" t="s">
        <v>765</v>
      </c>
      <c r="D31" s="356">
        <v>1000</v>
      </c>
      <c r="E31" s="356"/>
      <c r="G31" s="147"/>
    </row>
    <row r="32" spans="1:7" s="174" customFormat="1" x14ac:dyDescent="0.35">
      <c r="A32" s="138">
        <v>1100</v>
      </c>
      <c r="B32" s="438">
        <v>3145</v>
      </c>
      <c r="C32" s="469" t="s">
        <v>765</v>
      </c>
      <c r="D32" s="356">
        <v>484</v>
      </c>
      <c r="E32" s="356"/>
      <c r="G32" s="147"/>
    </row>
    <row r="33" spans="1:7" s="174" customFormat="1" x14ac:dyDescent="0.35">
      <c r="A33" s="138">
        <v>1100</v>
      </c>
      <c r="B33" s="438">
        <v>3146</v>
      </c>
      <c r="C33" s="469" t="s">
        <v>765</v>
      </c>
      <c r="D33" s="356"/>
      <c r="E33" s="356">
        <v>70</v>
      </c>
      <c r="G33" s="147"/>
    </row>
    <row r="34" spans="1:7" s="174" customFormat="1" x14ac:dyDescent="0.35">
      <c r="A34" s="138">
        <v>1100</v>
      </c>
      <c r="B34" s="438">
        <v>3147</v>
      </c>
      <c r="C34" s="469" t="s">
        <v>765</v>
      </c>
      <c r="D34" s="356">
        <v>53</v>
      </c>
      <c r="E34" s="356"/>
      <c r="F34" s="147"/>
    </row>
    <row r="35" spans="1:7" s="174" customFormat="1" x14ac:dyDescent="0.35">
      <c r="A35" s="138">
        <v>1200</v>
      </c>
      <c r="B35" s="438">
        <v>1009</v>
      </c>
      <c r="C35" s="469" t="s">
        <v>765</v>
      </c>
      <c r="D35" s="356"/>
      <c r="E35" s="356">
        <v>1021</v>
      </c>
    </row>
    <row r="36" spans="1:7" s="174" customFormat="1" x14ac:dyDescent="0.35">
      <c r="A36" s="138">
        <v>1200</v>
      </c>
      <c r="B36" s="438">
        <v>1010</v>
      </c>
      <c r="C36" s="469" t="s">
        <v>765</v>
      </c>
      <c r="D36" s="356"/>
      <c r="E36" s="356">
        <v>7731</v>
      </c>
      <c r="F36" s="147"/>
    </row>
    <row r="37" spans="1:7" s="174" customFormat="1" x14ac:dyDescent="0.35">
      <c r="A37" s="138">
        <v>1402</v>
      </c>
      <c r="B37" s="438">
        <v>142</v>
      </c>
      <c r="C37" s="469" t="s">
        <v>753</v>
      </c>
      <c r="D37" s="356">
        <v>849</v>
      </c>
      <c r="E37" s="356"/>
      <c r="F37" s="147"/>
    </row>
    <row r="38" spans="1:7" s="174" customFormat="1" x14ac:dyDescent="0.35">
      <c r="A38" s="138">
        <v>1500</v>
      </c>
      <c r="B38" s="438">
        <v>1346</v>
      </c>
      <c r="C38" s="469" t="s">
        <v>754</v>
      </c>
      <c r="D38" s="356">
        <v>4345</v>
      </c>
      <c r="E38" s="356"/>
    </row>
    <row r="39" spans="1:7" s="174" customFormat="1" x14ac:dyDescent="0.35">
      <c r="A39" s="138">
        <v>1608</v>
      </c>
      <c r="B39" s="438">
        <v>211</v>
      </c>
      <c r="C39" s="469" t="s">
        <v>765</v>
      </c>
      <c r="D39" s="356">
        <v>434</v>
      </c>
      <c r="E39" s="356"/>
    </row>
    <row r="40" spans="1:7" s="174" customFormat="1" ht="28" x14ac:dyDescent="0.35">
      <c r="A40" s="138">
        <v>1800</v>
      </c>
      <c r="B40" s="438">
        <v>3</v>
      </c>
      <c r="C40" s="469" t="s">
        <v>850</v>
      </c>
      <c r="D40" s="356">
        <v>29229</v>
      </c>
      <c r="E40" s="356"/>
    </row>
    <row r="41" spans="1:7" s="174" customFormat="1" x14ac:dyDescent="0.35">
      <c r="A41" s="138">
        <v>1800</v>
      </c>
      <c r="B41" s="438">
        <v>1387</v>
      </c>
      <c r="C41" s="469" t="s">
        <v>843</v>
      </c>
      <c r="D41" s="356"/>
      <c r="E41" s="356">
        <v>17529</v>
      </c>
      <c r="G41" s="147"/>
    </row>
    <row r="42" spans="1:7" s="174" customFormat="1" x14ac:dyDescent="0.35">
      <c r="A42" s="138">
        <v>1800</v>
      </c>
      <c r="B42" s="438">
        <v>1947</v>
      </c>
      <c r="C42" s="469" t="s">
        <v>851</v>
      </c>
      <c r="D42" s="356"/>
      <c r="E42" s="356">
        <v>10236</v>
      </c>
    </row>
    <row r="43" spans="1:7" s="174" customFormat="1" x14ac:dyDescent="0.35">
      <c r="A43" s="138">
        <v>1800</v>
      </c>
      <c r="B43" s="438">
        <v>1948</v>
      </c>
      <c r="C43" s="469" t="s">
        <v>852</v>
      </c>
      <c r="D43" s="356">
        <v>28669</v>
      </c>
      <c r="E43" s="356">
        <v>0</v>
      </c>
      <c r="G43" s="147"/>
    </row>
    <row r="44" spans="1:7" s="174" customFormat="1" x14ac:dyDescent="0.35">
      <c r="A44" s="138">
        <v>1800</v>
      </c>
      <c r="B44" s="438">
        <v>2123</v>
      </c>
      <c r="C44" s="469" t="s">
        <v>853</v>
      </c>
      <c r="D44" s="356"/>
      <c r="E44" s="356">
        <v>339648</v>
      </c>
    </row>
    <row r="45" spans="1:7" s="174" customFormat="1" x14ac:dyDescent="0.35">
      <c r="A45" s="138">
        <v>1800</v>
      </c>
      <c r="B45" s="438">
        <v>2298</v>
      </c>
      <c r="C45" s="469" t="s">
        <v>755</v>
      </c>
      <c r="D45" s="356"/>
      <c r="E45" s="356">
        <v>45767</v>
      </c>
    </row>
    <row r="46" spans="1:7" s="174" customFormat="1" x14ac:dyDescent="0.35">
      <c r="A46" s="138">
        <v>1800</v>
      </c>
      <c r="B46" s="438">
        <v>2336</v>
      </c>
      <c r="C46" s="469" t="s">
        <v>844</v>
      </c>
      <c r="D46" s="356"/>
      <c r="E46" s="356">
        <v>30838</v>
      </c>
    </row>
    <row r="47" spans="1:7" s="174" customFormat="1" x14ac:dyDescent="0.35">
      <c r="A47" s="138">
        <v>1800</v>
      </c>
      <c r="B47" s="438">
        <v>2361</v>
      </c>
      <c r="C47" s="469" t="s">
        <v>854</v>
      </c>
      <c r="D47" s="356"/>
      <c r="E47" s="356">
        <v>98102</v>
      </c>
      <c r="G47" s="147"/>
    </row>
    <row r="48" spans="1:7" s="174" customFormat="1" x14ac:dyDescent="0.35">
      <c r="A48" s="138">
        <v>1800</v>
      </c>
      <c r="B48" s="438">
        <v>2763</v>
      </c>
      <c r="C48" s="469" t="s">
        <v>855</v>
      </c>
      <c r="D48" s="356"/>
      <c r="E48" s="356">
        <v>18003</v>
      </c>
      <c r="F48" s="147"/>
    </row>
    <row r="49" spans="1:7" s="174" customFormat="1" x14ac:dyDescent="0.35">
      <c r="A49" s="138">
        <v>1800</v>
      </c>
      <c r="B49" s="438">
        <v>3709</v>
      </c>
      <c r="C49" s="469" t="s">
        <v>856</v>
      </c>
      <c r="D49" s="356"/>
      <c r="E49" s="356">
        <v>125486</v>
      </c>
      <c r="F49" s="147"/>
    </row>
    <row r="50" spans="1:7" s="174" customFormat="1" x14ac:dyDescent="0.35">
      <c r="A50" s="138">
        <v>1800</v>
      </c>
      <c r="B50" s="438">
        <v>4321</v>
      </c>
      <c r="C50" s="469" t="s">
        <v>845</v>
      </c>
      <c r="D50" s="356"/>
      <c r="E50" s="356">
        <v>140683</v>
      </c>
      <c r="G50" s="147"/>
    </row>
    <row r="51" spans="1:7" s="12" customFormat="1" x14ac:dyDescent="0.35">
      <c r="A51" s="471">
        <v>1800</v>
      </c>
      <c r="B51" s="438">
        <v>4417</v>
      </c>
      <c r="C51" s="469" t="s">
        <v>858</v>
      </c>
      <c r="D51" s="356">
        <v>9130</v>
      </c>
      <c r="E51" s="356"/>
      <c r="F51" s="426"/>
    </row>
    <row r="52" spans="1:7" x14ac:dyDescent="0.35">
      <c r="A52" s="138">
        <v>1800</v>
      </c>
      <c r="B52" s="138">
        <v>5457</v>
      </c>
      <c r="C52" s="469" t="s">
        <v>756</v>
      </c>
      <c r="D52" s="356"/>
      <c r="E52" s="356">
        <v>173949</v>
      </c>
      <c r="F52" s="147"/>
      <c r="G52" s="174"/>
    </row>
    <row r="53" spans="1:7" s="174" customFormat="1" x14ac:dyDescent="0.35">
      <c r="A53" s="138">
        <v>1800</v>
      </c>
      <c r="B53" s="138">
        <v>9005</v>
      </c>
      <c r="C53" s="469" t="s">
        <v>899</v>
      </c>
      <c r="D53" s="356"/>
      <c r="E53" s="356">
        <v>35472</v>
      </c>
      <c r="F53" s="147"/>
    </row>
    <row r="54" spans="1:7" x14ac:dyDescent="0.35">
      <c r="A54" s="138">
        <v>1800</v>
      </c>
      <c r="B54" s="138">
        <v>9074</v>
      </c>
      <c r="C54" s="234" t="s">
        <v>757</v>
      </c>
      <c r="D54" s="390">
        <v>768019</v>
      </c>
      <c r="E54" s="390">
        <v>0</v>
      </c>
      <c r="F54" s="147"/>
      <c r="G54" s="174"/>
    </row>
    <row r="55" spans="1:7" x14ac:dyDescent="0.35">
      <c r="A55" s="472">
        <v>1800</v>
      </c>
      <c r="B55" s="472">
        <v>9076</v>
      </c>
      <c r="C55" s="473" t="s">
        <v>758</v>
      </c>
      <c r="D55" s="451">
        <v>35000</v>
      </c>
      <c r="E55" s="451">
        <v>0</v>
      </c>
      <c r="F55" s="147"/>
      <c r="G55" s="174"/>
    </row>
    <row r="56" spans="1:7" s="174" customFormat="1" x14ac:dyDescent="0.35">
      <c r="A56" s="602" t="s">
        <v>766</v>
      </c>
      <c r="B56" s="603"/>
      <c r="C56" s="604"/>
      <c r="D56" s="425">
        <f>SUM(D6:D55)</f>
        <v>908747</v>
      </c>
      <c r="E56" s="425">
        <f>SUM(E6:E55)</f>
        <v>1144980</v>
      </c>
      <c r="F56" s="147"/>
    </row>
    <row r="57" spans="1:7" s="68" customFormat="1" x14ac:dyDescent="0.35">
      <c r="A57" s="602" t="s">
        <v>767</v>
      </c>
      <c r="B57" s="603"/>
      <c r="C57" s="604"/>
      <c r="D57" s="537">
        <f>+E56-D56</f>
        <v>236233</v>
      </c>
      <c r="E57" s="539"/>
      <c r="G57" s="432"/>
    </row>
    <row r="58" spans="1:7" s="68" customFormat="1" x14ac:dyDescent="0.35">
      <c r="A58" s="341"/>
      <c r="B58" s="260"/>
      <c r="C58" s="133"/>
      <c r="D58" s="440"/>
      <c r="E58" s="440"/>
      <c r="F58" s="432"/>
    </row>
    <row r="59" spans="1:7" s="68" customFormat="1" x14ac:dyDescent="0.35">
      <c r="A59" s="341"/>
      <c r="B59" s="260"/>
      <c r="C59" s="133"/>
      <c r="D59" s="440"/>
      <c r="E59" s="440"/>
      <c r="G59" s="432"/>
    </row>
    <row r="60" spans="1:7" s="68" customFormat="1" x14ac:dyDescent="0.35">
      <c r="A60" s="341"/>
      <c r="B60" s="260"/>
      <c r="C60" s="133"/>
      <c r="D60" s="440"/>
      <c r="E60" s="440"/>
      <c r="G60" s="432"/>
    </row>
    <row r="61" spans="1:7" x14ac:dyDescent="0.35">
      <c r="A61" s="548" t="s">
        <v>221</v>
      </c>
      <c r="B61" s="548"/>
      <c r="C61" s="548"/>
      <c r="D61" s="231"/>
      <c r="E61" s="231"/>
      <c r="F61" s="147"/>
      <c r="G61" s="174"/>
    </row>
    <row r="62" spans="1:7" x14ac:dyDescent="0.35">
      <c r="A62" s="506" t="s">
        <v>870</v>
      </c>
      <c r="B62" s="507"/>
      <c r="C62" s="508"/>
      <c r="D62" s="231"/>
      <c r="E62" s="231"/>
      <c r="F62" s="147"/>
      <c r="G62" s="174"/>
    </row>
    <row r="63" spans="1:7" x14ac:dyDescent="0.35">
      <c r="A63" s="266"/>
      <c r="B63" s="266"/>
      <c r="C63" s="127"/>
      <c r="D63" s="231"/>
      <c r="E63" s="231"/>
      <c r="F63" s="147"/>
      <c r="G63" s="174"/>
    </row>
    <row r="64" spans="1:7" x14ac:dyDescent="0.35">
      <c r="A64" s="125" t="s">
        <v>505</v>
      </c>
      <c r="B64" s="127"/>
      <c r="C64" s="127"/>
      <c r="D64" s="231"/>
      <c r="E64" s="231"/>
      <c r="F64" s="174"/>
      <c r="G64" s="147"/>
    </row>
    <row r="65" spans="1:7" x14ac:dyDescent="0.35">
      <c r="A65" s="125"/>
      <c r="B65" s="127"/>
      <c r="C65" s="127"/>
      <c r="D65" s="231"/>
      <c r="E65" s="231"/>
      <c r="F65" s="174"/>
      <c r="G65" s="147"/>
    </row>
    <row r="66" spans="1:7" ht="36.75" customHeight="1" x14ac:dyDescent="0.35">
      <c r="A66" s="506" t="s">
        <v>898</v>
      </c>
      <c r="B66" s="507"/>
      <c r="C66" s="508"/>
      <c r="D66" s="231"/>
      <c r="E66" s="231"/>
      <c r="F66" s="174"/>
      <c r="G66" s="147"/>
    </row>
    <row r="67" spans="1:7" x14ac:dyDescent="0.35">
      <c r="F67" s="147"/>
      <c r="G67" s="174"/>
    </row>
    <row r="68" spans="1:7" x14ac:dyDescent="0.35">
      <c r="F68" s="174"/>
      <c r="G68" s="147"/>
    </row>
    <row r="69" spans="1:7" x14ac:dyDescent="0.35">
      <c r="F69" s="174"/>
      <c r="G69" s="147"/>
    </row>
    <row r="70" spans="1:7" x14ac:dyDescent="0.35">
      <c r="F70" s="174"/>
      <c r="G70" s="147"/>
    </row>
    <row r="71" spans="1:7" x14ac:dyDescent="0.35">
      <c r="F71" s="147"/>
      <c r="G71" s="174"/>
    </row>
    <row r="72" spans="1:7" x14ac:dyDescent="0.35">
      <c r="F72" s="174"/>
      <c r="G72" s="147"/>
    </row>
    <row r="73" spans="1:7" x14ac:dyDescent="0.35">
      <c r="F73" s="147"/>
      <c r="G73" s="174"/>
    </row>
    <row r="74" spans="1:7" x14ac:dyDescent="0.35">
      <c r="F74" s="174"/>
      <c r="G74" s="147"/>
    </row>
    <row r="75" spans="1:7" x14ac:dyDescent="0.35">
      <c r="F75" s="147"/>
      <c r="G75" s="174"/>
    </row>
    <row r="76" spans="1:7" x14ac:dyDescent="0.35">
      <c r="F76" s="174"/>
      <c r="G76" s="147"/>
    </row>
    <row r="77" spans="1:7" x14ac:dyDescent="0.35">
      <c r="F77" s="147"/>
      <c r="G77" s="174"/>
    </row>
    <row r="78" spans="1:7" x14ac:dyDescent="0.35">
      <c r="F78" s="174"/>
      <c r="G78" s="147"/>
    </row>
    <row r="79" spans="1:7" x14ac:dyDescent="0.35">
      <c r="F79" s="147"/>
      <c r="G79" s="174"/>
    </row>
    <row r="80" spans="1:7" x14ac:dyDescent="0.35">
      <c r="F80" s="174"/>
      <c r="G80" s="147"/>
    </row>
    <row r="81" spans="6:7" x14ac:dyDescent="0.35">
      <c r="F81" s="147"/>
      <c r="G81" s="174"/>
    </row>
    <row r="82" spans="6:7" x14ac:dyDescent="0.35">
      <c r="F82" s="174"/>
      <c r="G82" s="147"/>
    </row>
    <row r="83" spans="6:7" x14ac:dyDescent="0.35">
      <c r="F83" s="147"/>
      <c r="G83" s="174"/>
    </row>
    <row r="84" spans="6:7" x14ac:dyDescent="0.35">
      <c r="F84" s="174"/>
      <c r="G84" s="147"/>
    </row>
    <row r="85" spans="6:7" x14ac:dyDescent="0.35">
      <c r="F85" s="147"/>
      <c r="G85" s="174"/>
    </row>
    <row r="86" spans="6:7" x14ac:dyDescent="0.35">
      <c r="F86" s="174"/>
      <c r="G86" s="147"/>
    </row>
    <row r="87" spans="6:7" x14ac:dyDescent="0.35">
      <c r="F87" s="174"/>
      <c r="G87" s="174"/>
    </row>
    <row r="88" spans="6:7" x14ac:dyDescent="0.35">
      <c r="F88" s="147"/>
      <c r="G88" s="174"/>
    </row>
    <row r="89" spans="6:7" x14ac:dyDescent="0.35">
      <c r="F89" s="174"/>
      <c r="G89" s="174"/>
    </row>
    <row r="90" spans="6:7" x14ac:dyDescent="0.35">
      <c r="F90" s="174"/>
      <c r="G90" s="174"/>
    </row>
    <row r="91" spans="6:7" x14ac:dyDescent="0.35">
      <c r="F91" s="174"/>
      <c r="G91" s="147"/>
    </row>
    <row r="92" spans="6:7" x14ac:dyDescent="0.35">
      <c r="F92" s="147"/>
      <c r="G92" s="174"/>
    </row>
    <row r="93" spans="6:7" x14ac:dyDescent="0.35">
      <c r="F93" s="174"/>
      <c r="G93" s="147"/>
    </row>
    <row r="94" spans="6:7" x14ac:dyDescent="0.35">
      <c r="F94" s="147"/>
      <c r="G94" s="174"/>
    </row>
    <row r="95" spans="6:7" x14ac:dyDescent="0.35">
      <c r="F95" s="174"/>
      <c r="G95" s="147"/>
    </row>
    <row r="96" spans="6:7" x14ac:dyDescent="0.35">
      <c r="F96" s="174"/>
      <c r="G96" s="147"/>
    </row>
    <row r="97" spans="6:7" x14ac:dyDescent="0.35">
      <c r="F97" s="147"/>
      <c r="G97" s="174"/>
    </row>
    <row r="98" spans="6:7" x14ac:dyDescent="0.35">
      <c r="F98" s="174"/>
      <c r="G98" s="147"/>
    </row>
    <row r="99" spans="6:7" x14ac:dyDescent="0.35">
      <c r="F99" s="147"/>
      <c r="G99" s="174"/>
    </row>
    <row r="100" spans="6:7" x14ac:dyDescent="0.35">
      <c r="F100" s="174"/>
      <c r="G100" s="147"/>
    </row>
    <row r="101" spans="6:7" x14ac:dyDescent="0.35">
      <c r="F101" s="147"/>
      <c r="G101" s="174"/>
    </row>
    <row r="102" spans="6:7" x14ac:dyDescent="0.35">
      <c r="F102" s="174"/>
      <c r="G102" s="147"/>
    </row>
    <row r="103" spans="6:7" x14ac:dyDescent="0.35">
      <c r="F103" s="147"/>
      <c r="G103" s="174"/>
    </row>
    <row r="104" spans="6:7" x14ac:dyDescent="0.35">
      <c r="F104" s="174"/>
      <c r="G104" s="147"/>
    </row>
    <row r="105" spans="6:7" x14ac:dyDescent="0.35">
      <c r="F105" s="147"/>
      <c r="G105" s="174"/>
    </row>
    <row r="106" spans="6:7" x14ac:dyDescent="0.35">
      <c r="F106" s="174"/>
      <c r="G106" s="147"/>
    </row>
    <row r="107" spans="6:7" x14ac:dyDescent="0.35">
      <c r="F107" s="147"/>
      <c r="G107" s="174"/>
    </row>
    <row r="108" spans="6:7" x14ac:dyDescent="0.35">
      <c r="F108" s="174"/>
      <c r="G108" s="147"/>
    </row>
    <row r="109" spans="6:7" x14ac:dyDescent="0.35">
      <c r="F109" s="147"/>
      <c r="G109" s="174"/>
    </row>
    <row r="110" spans="6:7" x14ac:dyDescent="0.35">
      <c r="F110" s="174"/>
      <c r="G110" s="147"/>
    </row>
    <row r="111" spans="6:7" x14ac:dyDescent="0.35">
      <c r="F111" s="147"/>
      <c r="G111" s="174"/>
    </row>
    <row r="112" spans="6:7" x14ac:dyDescent="0.35">
      <c r="F112" s="174"/>
      <c r="G112" s="147"/>
    </row>
    <row r="113" spans="6:7" x14ac:dyDescent="0.35">
      <c r="F113" s="147"/>
      <c r="G113" s="174"/>
    </row>
    <row r="114" spans="6:7" x14ac:dyDescent="0.35">
      <c r="F114" s="174"/>
      <c r="G114" s="147"/>
    </row>
    <row r="115" spans="6:7" x14ac:dyDescent="0.35">
      <c r="F115" s="147"/>
      <c r="G115" s="174"/>
    </row>
    <row r="116" spans="6:7" x14ac:dyDescent="0.35">
      <c r="F116" s="174"/>
      <c r="G116" s="147"/>
    </row>
    <row r="117" spans="6:7" x14ac:dyDescent="0.35">
      <c r="F117" s="147"/>
      <c r="G117" s="174"/>
    </row>
    <row r="118" spans="6:7" x14ac:dyDescent="0.35">
      <c r="F118" s="174"/>
      <c r="G118" s="147"/>
    </row>
    <row r="119" spans="6:7" x14ac:dyDescent="0.35">
      <c r="F119" s="147"/>
      <c r="G119" s="174"/>
    </row>
    <row r="120" spans="6:7" x14ac:dyDescent="0.35">
      <c r="F120" s="147"/>
      <c r="G120" s="174"/>
    </row>
    <row r="121" spans="6:7" x14ac:dyDescent="0.35">
      <c r="F121" s="174"/>
      <c r="G121" s="147"/>
    </row>
    <row r="122" spans="6:7" x14ac:dyDescent="0.35">
      <c r="F122" s="174"/>
      <c r="G122" s="147"/>
    </row>
    <row r="123" spans="6:7" x14ac:dyDescent="0.35">
      <c r="F123" s="147"/>
      <c r="G123" s="174"/>
    </row>
    <row r="124" spans="6:7" x14ac:dyDescent="0.35">
      <c r="F124" s="147"/>
      <c r="G124" s="174"/>
    </row>
    <row r="125" spans="6:7" x14ac:dyDescent="0.35">
      <c r="F125" s="174"/>
      <c r="G125" s="147"/>
    </row>
    <row r="126" spans="6:7" x14ac:dyDescent="0.35">
      <c r="F126" s="174"/>
      <c r="G126" s="147"/>
    </row>
    <row r="127" spans="6:7" x14ac:dyDescent="0.35">
      <c r="F127" s="147"/>
      <c r="G127" s="174"/>
    </row>
    <row r="128" spans="6:7" x14ac:dyDescent="0.35">
      <c r="F128" s="174"/>
      <c r="G128" s="147"/>
    </row>
    <row r="129" spans="6:7" x14ac:dyDescent="0.35">
      <c r="F129" s="147"/>
      <c r="G129" s="174"/>
    </row>
    <row r="130" spans="6:7" x14ac:dyDescent="0.35">
      <c r="F130" s="147"/>
      <c r="G130" s="174"/>
    </row>
    <row r="131" spans="6:7" x14ac:dyDescent="0.35">
      <c r="F131" s="174"/>
      <c r="G131" s="147"/>
    </row>
    <row r="132" spans="6:7" x14ac:dyDescent="0.35">
      <c r="F132" s="174"/>
      <c r="G132" s="147"/>
    </row>
    <row r="133" spans="6:7" x14ac:dyDescent="0.35">
      <c r="F133" s="147"/>
      <c r="G133" s="174"/>
    </row>
    <row r="134" spans="6:7" x14ac:dyDescent="0.35">
      <c r="F134" s="174"/>
      <c r="G134" s="147"/>
    </row>
    <row r="135" spans="6:7" x14ac:dyDescent="0.35">
      <c r="F135" s="147"/>
      <c r="G135" s="174"/>
    </row>
    <row r="136" spans="6:7" x14ac:dyDescent="0.35">
      <c r="F136" s="174"/>
      <c r="G136" s="147"/>
    </row>
    <row r="137" spans="6:7" x14ac:dyDescent="0.35">
      <c r="F137" s="147"/>
      <c r="G137" s="174"/>
    </row>
    <row r="138" spans="6:7" x14ac:dyDescent="0.35">
      <c r="F138" s="174"/>
      <c r="G138" s="147"/>
    </row>
    <row r="139" spans="6:7" x14ac:dyDescent="0.35">
      <c r="F139" s="147"/>
      <c r="G139" s="174"/>
    </row>
    <row r="140" spans="6:7" x14ac:dyDescent="0.35">
      <c r="F140" s="174"/>
      <c r="G140" s="174"/>
    </row>
    <row r="141" spans="6:7" x14ac:dyDescent="0.35">
      <c r="F141" s="174"/>
      <c r="G141" s="174"/>
    </row>
    <row r="142" spans="6:7" x14ac:dyDescent="0.35">
      <c r="F142" s="174"/>
      <c r="G142" s="147"/>
    </row>
    <row r="143" spans="6:7" x14ac:dyDescent="0.35">
      <c r="F143" s="147"/>
      <c r="G143" s="174"/>
    </row>
    <row r="144" spans="6:7" x14ac:dyDescent="0.35">
      <c r="F144" s="174"/>
      <c r="G144" s="147"/>
    </row>
    <row r="145" spans="6:7" x14ac:dyDescent="0.35">
      <c r="F145" s="147"/>
      <c r="G145" s="174"/>
    </row>
    <row r="146" spans="6:7" x14ac:dyDescent="0.35">
      <c r="F146" s="174"/>
      <c r="G146" s="147"/>
    </row>
    <row r="147" spans="6:7" x14ac:dyDescent="0.35">
      <c r="F147" s="147"/>
      <c r="G147" s="174"/>
    </row>
    <row r="148" spans="6:7" x14ac:dyDescent="0.35">
      <c r="F148" s="174"/>
      <c r="G148" s="174"/>
    </row>
    <row r="149" spans="6:7" x14ac:dyDescent="0.35">
      <c r="F149" s="174"/>
      <c r="G149" s="147"/>
    </row>
    <row r="150" spans="6:7" x14ac:dyDescent="0.35">
      <c r="F150" s="147"/>
      <c r="G150" s="174"/>
    </row>
    <row r="151" spans="6:7" x14ac:dyDescent="0.35">
      <c r="F151" s="174"/>
      <c r="G151" s="147"/>
    </row>
    <row r="152" spans="6:7" x14ac:dyDescent="0.35">
      <c r="F152" s="147"/>
      <c r="G152" s="174"/>
    </row>
    <row r="153" spans="6:7" x14ac:dyDescent="0.35">
      <c r="F153" s="147"/>
      <c r="G153" s="174"/>
    </row>
    <row r="154" spans="6:7" x14ac:dyDescent="0.35">
      <c r="F154" s="174"/>
      <c r="G154" s="147"/>
    </row>
    <row r="155" spans="6:7" x14ac:dyDescent="0.35">
      <c r="F155" s="174"/>
      <c r="G155" s="147"/>
    </row>
    <row r="156" spans="6:7" x14ac:dyDescent="0.35">
      <c r="F156" s="174"/>
      <c r="G156" s="147"/>
    </row>
    <row r="157" spans="6:7" x14ac:dyDescent="0.35">
      <c r="F157" s="147"/>
      <c r="G157" s="174"/>
    </row>
    <row r="158" spans="6:7" x14ac:dyDescent="0.35">
      <c r="F158" s="147"/>
      <c r="G158" s="174"/>
    </row>
    <row r="159" spans="6:7" x14ac:dyDescent="0.35">
      <c r="F159" s="147"/>
      <c r="G159" s="174"/>
    </row>
    <row r="160" spans="6:7" x14ac:dyDescent="0.35">
      <c r="F160" s="174"/>
      <c r="G160" s="147"/>
    </row>
    <row r="161" spans="6:7" x14ac:dyDescent="0.35">
      <c r="F161" s="147"/>
      <c r="G161" s="174"/>
    </row>
    <row r="162" spans="6:7" x14ac:dyDescent="0.35">
      <c r="F162" s="174"/>
      <c r="G162" s="147"/>
    </row>
    <row r="163" spans="6:7" x14ac:dyDescent="0.35">
      <c r="F163" s="147"/>
      <c r="G163" s="174"/>
    </row>
    <row r="164" spans="6:7" x14ac:dyDescent="0.35">
      <c r="F164" s="174"/>
      <c r="G164" s="147"/>
    </row>
    <row r="165" spans="6:7" x14ac:dyDescent="0.35">
      <c r="F165" s="147"/>
      <c r="G165" s="174"/>
    </row>
    <row r="166" spans="6:7" x14ac:dyDescent="0.35">
      <c r="F166" s="147"/>
      <c r="G166" s="174"/>
    </row>
    <row r="167" spans="6:7" x14ac:dyDescent="0.35">
      <c r="F167" s="174"/>
      <c r="G167" s="147"/>
    </row>
    <row r="168" spans="6:7" x14ac:dyDescent="0.35">
      <c r="F168" s="147"/>
      <c r="G168" s="174"/>
    </row>
    <row r="169" spans="6:7" x14ac:dyDescent="0.35">
      <c r="F169" s="147"/>
      <c r="G169" s="174"/>
    </row>
    <row r="170" spans="6:7" x14ac:dyDescent="0.35">
      <c r="F170" s="174"/>
      <c r="G170" s="147"/>
    </row>
    <row r="171" spans="6:7" x14ac:dyDescent="0.35">
      <c r="F171" s="147"/>
      <c r="G171" s="174"/>
    </row>
    <row r="172" spans="6:7" x14ac:dyDescent="0.35">
      <c r="F172" s="174"/>
      <c r="G172" s="147"/>
    </row>
    <row r="173" spans="6:7" x14ac:dyDescent="0.35">
      <c r="F173" s="147"/>
      <c r="G173" s="174"/>
    </row>
    <row r="174" spans="6:7" x14ac:dyDescent="0.35">
      <c r="F174" s="174"/>
      <c r="G174" s="147"/>
    </row>
    <row r="175" spans="6:7" x14ac:dyDescent="0.35">
      <c r="F175" s="147"/>
      <c r="G175" s="174"/>
    </row>
    <row r="176" spans="6:7" x14ac:dyDescent="0.35">
      <c r="F176" s="174"/>
      <c r="G176" s="174"/>
    </row>
    <row r="177" spans="6:7" x14ac:dyDescent="0.35">
      <c r="F177" s="174"/>
      <c r="G177" s="147"/>
    </row>
    <row r="178" spans="6:7" x14ac:dyDescent="0.35">
      <c r="F178" s="147"/>
      <c r="G178" s="174"/>
    </row>
    <row r="179" spans="6:7" x14ac:dyDescent="0.35">
      <c r="F179" s="174"/>
      <c r="G179" s="147"/>
    </row>
    <row r="180" spans="6:7" x14ac:dyDescent="0.35">
      <c r="F180" s="147"/>
      <c r="G180" s="174"/>
    </row>
    <row r="181" spans="6:7" x14ac:dyDescent="0.35">
      <c r="F181" s="174"/>
      <c r="G181" s="174"/>
    </row>
    <row r="182" spans="6:7" x14ac:dyDescent="0.35">
      <c r="F182" s="174"/>
      <c r="G182" s="147"/>
    </row>
    <row r="183" spans="6:7" x14ac:dyDescent="0.35">
      <c r="F183" s="147"/>
      <c r="G183" s="174"/>
    </row>
    <row r="184" spans="6:7" x14ac:dyDescent="0.35">
      <c r="F184" s="174"/>
      <c r="G184" s="147"/>
    </row>
    <row r="185" spans="6:7" x14ac:dyDescent="0.35">
      <c r="F185" s="147"/>
      <c r="G185" s="174"/>
    </row>
    <row r="186" spans="6:7" x14ac:dyDescent="0.35">
      <c r="F186" s="174"/>
      <c r="G186" s="174"/>
    </row>
    <row r="187" spans="6:7" x14ac:dyDescent="0.35">
      <c r="F187" s="147"/>
      <c r="G187" s="174"/>
    </row>
    <row r="188" spans="6:7" x14ac:dyDescent="0.35">
      <c r="F188" s="147"/>
      <c r="G188" s="174"/>
    </row>
    <row r="189" spans="6:7" x14ac:dyDescent="0.35">
      <c r="F189" s="174"/>
      <c r="G189" s="147"/>
    </row>
    <row r="190" spans="6:7" x14ac:dyDescent="0.35">
      <c r="F190" s="174"/>
      <c r="G190" s="147"/>
    </row>
    <row r="191" spans="6:7" x14ac:dyDescent="0.35">
      <c r="F191" s="174"/>
      <c r="G191" s="147"/>
    </row>
    <row r="192" spans="6:7" x14ac:dyDescent="0.35">
      <c r="F192" s="147"/>
      <c r="G192" s="174"/>
    </row>
    <row r="193" spans="6:7" x14ac:dyDescent="0.35">
      <c r="F193" s="174"/>
      <c r="G193" s="147"/>
    </row>
    <row r="194" spans="6:7" x14ac:dyDescent="0.35">
      <c r="F194" s="147"/>
      <c r="G194" s="174"/>
    </row>
    <row r="195" spans="6:7" x14ac:dyDescent="0.35">
      <c r="F195" s="174"/>
      <c r="G195" s="147"/>
    </row>
    <row r="196" spans="6:7" x14ac:dyDescent="0.35">
      <c r="F196" s="147"/>
      <c r="G196" s="174"/>
    </row>
    <row r="197" spans="6:7" x14ac:dyDescent="0.35">
      <c r="F197" s="174"/>
      <c r="G197" s="174"/>
    </row>
    <row r="198" spans="6:7" x14ac:dyDescent="0.35">
      <c r="F198" s="174"/>
      <c r="G198" s="174"/>
    </row>
    <row r="199" spans="6:7" x14ac:dyDescent="0.35">
      <c r="F199" s="174"/>
      <c r="G199" s="174"/>
    </row>
    <row r="200" spans="6:7" x14ac:dyDescent="0.35">
      <c r="F200" s="174"/>
      <c r="G200" s="174"/>
    </row>
    <row r="201" spans="6:7" x14ac:dyDescent="0.35">
      <c r="F201" s="174"/>
      <c r="G201" s="147"/>
    </row>
    <row r="202" spans="6:7" x14ac:dyDescent="0.35">
      <c r="F202" s="147"/>
      <c r="G202" s="174"/>
    </row>
    <row r="203" spans="6:7" x14ac:dyDescent="0.35">
      <c r="F203" s="174"/>
      <c r="G203" s="174"/>
    </row>
    <row r="204" spans="6:7" x14ac:dyDescent="0.35">
      <c r="F204" s="174"/>
      <c r="G204" s="174"/>
    </row>
    <row r="205" spans="6:7" x14ac:dyDescent="0.35">
      <c r="F205" s="174"/>
      <c r="G205" s="147"/>
    </row>
    <row r="206" spans="6:7" x14ac:dyDescent="0.35">
      <c r="F206" s="174"/>
      <c r="G206" s="147"/>
    </row>
  </sheetData>
  <mergeCells count="6">
    <mergeCell ref="D57:E57"/>
    <mergeCell ref="A61:C61"/>
    <mergeCell ref="A62:C62"/>
    <mergeCell ref="A66:C66"/>
    <mergeCell ref="A56:C56"/>
    <mergeCell ref="A57:C57"/>
  </mergeCells>
  <pageMargins left="0.25" right="0.25" top="0.75" bottom="0.75" header="0.3" footer="0.3"/>
  <pageSetup paperSize="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E3"/>
  <sheetViews>
    <sheetView showGridLines="0" zoomScaleNormal="100" workbookViewId="0">
      <selection sqref="A1:A3"/>
    </sheetView>
  </sheetViews>
  <sheetFormatPr baseColWidth="10" defaultColWidth="11.453125" defaultRowHeight="14" x14ac:dyDescent="0.35"/>
  <cols>
    <col min="1" max="1" width="39.7265625" style="2" customWidth="1"/>
    <col min="2" max="16384" width="11.453125" style="2"/>
  </cols>
  <sheetData>
    <row r="1" spans="1:5" x14ac:dyDescent="0.35">
      <c r="A1" s="1" t="s">
        <v>301</v>
      </c>
      <c r="B1" s="1"/>
      <c r="C1" s="1"/>
      <c r="D1" s="8"/>
      <c r="E1" s="1"/>
    </row>
    <row r="3" spans="1:5" ht="14.25" x14ac:dyDescent="0.25">
      <c r="A3" s="2" t="s">
        <v>422</v>
      </c>
    </row>
  </sheetData>
  <pageMargins left="0.25" right="0.25" top="0.75" bottom="0.75" header="0.3" footer="0.3"/>
  <pageSetup paperSize="9"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34"/>
  <sheetViews>
    <sheetView showGridLines="0" topLeftCell="A43" zoomScaleNormal="100" workbookViewId="0"/>
  </sheetViews>
  <sheetFormatPr baseColWidth="10" defaultColWidth="11.453125" defaultRowHeight="14" x14ac:dyDescent="0.35"/>
  <cols>
    <col min="1" max="1" width="24.26953125" style="2" customWidth="1"/>
    <col min="2" max="2" width="16.26953125" style="2" customWidth="1"/>
    <col min="3" max="3" width="15" style="2" customWidth="1"/>
    <col min="4" max="4" width="15.1796875" style="2" customWidth="1"/>
    <col min="5" max="16384" width="11.453125" style="2"/>
  </cols>
  <sheetData>
    <row r="1" spans="1:9" x14ac:dyDescent="0.35">
      <c r="A1" s="1" t="s">
        <v>302</v>
      </c>
      <c r="B1" s="1"/>
      <c r="C1" s="1"/>
      <c r="D1" s="1"/>
      <c r="E1" s="1"/>
      <c r="F1" s="1"/>
    </row>
    <row r="2" spans="1:9" ht="15" x14ac:dyDescent="0.25">
      <c r="A2" s="81"/>
      <c r="B2" s="81"/>
      <c r="C2" s="81"/>
      <c r="D2" s="81"/>
      <c r="E2" s="81"/>
      <c r="F2" s="81"/>
      <c r="G2" s="81"/>
    </row>
    <row r="3" spans="1:9" ht="15" x14ac:dyDescent="0.25">
      <c r="A3" s="74" t="s">
        <v>152</v>
      </c>
    </row>
    <row r="4" spans="1:9" ht="15" x14ac:dyDescent="0.25">
      <c r="A4" s="7"/>
    </row>
    <row r="5" spans="1:9" ht="28" x14ac:dyDescent="0.35">
      <c r="A5" s="84" t="s">
        <v>189</v>
      </c>
      <c r="B5" s="94" t="s">
        <v>102</v>
      </c>
      <c r="C5" s="84" t="s">
        <v>103</v>
      </c>
      <c r="D5" s="84" t="s">
        <v>104</v>
      </c>
    </row>
    <row r="6" spans="1:9" ht="14.25" x14ac:dyDescent="0.25">
      <c r="A6" s="11"/>
      <c r="B6" s="3"/>
      <c r="C6" s="3"/>
      <c r="D6" s="3"/>
      <c r="E6" s="19"/>
      <c r="F6" s="19"/>
      <c r="G6" s="19"/>
    </row>
    <row r="7" spans="1:9" ht="14.25" x14ac:dyDescent="0.25">
      <c r="A7" s="78"/>
      <c r="B7" s="76"/>
      <c r="C7" s="76"/>
      <c r="D7" s="76"/>
      <c r="E7" s="80"/>
      <c r="F7" s="80"/>
      <c r="G7" s="80"/>
    </row>
    <row r="8" spans="1:9" ht="14.25" x14ac:dyDescent="0.25">
      <c r="A8" s="19"/>
      <c r="B8" s="19"/>
      <c r="C8" s="19"/>
      <c r="D8" s="19"/>
      <c r="E8" s="19"/>
      <c r="F8" s="19"/>
    </row>
    <row r="9" spans="1:9" ht="15" x14ac:dyDescent="0.25">
      <c r="A9" s="74" t="s">
        <v>432</v>
      </c>
    </row>
    <row r="11" spans="1:9" x14ac:dyDescent="0.35">
      <c r="A11" s="2" t="s">
        <v>154</v>
      </c>
    </row>
    <row r="13" spans="1:9" ht="15" customHeight="1" x14ac:dyDescent="0.35">
      <c r="A13" s="567" t="s">
        <v>153</v>
      </c>
      <c r="B13" s="567" t="s">
        <v>76</v>
      </c>
      <c r="C13" s="567" t="s">
        <v>105</v>
      </c>
      <c r="D13" s="516" t="s">
        <v>344</v>
      </c>
      <c r="E13" s="516"/>
      <c r="F13" s="516"/>
      <c r="G13" s="516" t="s">
        <v>345</v>
      </c>
      <c r="H13" s="516"/>
      <c r="I13" s="516"/>
    </row>
    <row r="14" spans="1:9" ht="15.75" customHeight="1" x14ac:dyDescent="0.35">
      <c r="A14" s="605"/>
      <c r="B14" s="605"/>
      <c r="C14" s="605"/>
      <c r="D14" s="553" t="s">
        <v>106</v>
      </c>
      <c r="E14" s="554"/>
      <c r="F14" s="595"/>
      <c r="G14" s="553" t="s">
        <v>106</v>
      </c>
      <c r="H14" s="554"/>
      <c r="I14" s="595"/>
    </row>
    <row r="15" spans="1:9" x14ac:dyDescent="0.35">
      <c r="A15" s="568"/>
      <c r="B15" s="568"/>
      <c r="C15" s="568"/>
      <c r="D15" s="84" t="s">
        <v>107</v>
      </c>
      <c r="E15" s="84" t="s">
        <v>108</v>
      </c>
      <c r="F15" s="84" t="s">
        <v>3</v>
      </c>
      <c r="G15" s="84" t="s">
        <v>107</v>
      </c>
      <c r="H15" s="84" t="s">
        <v>108</v>
      </c>
      <c r="I15" s="84" t="s">
        <v>3</v>
      </c>
    </row>
    <row r="16" spans="1:9" s="12" customFormat="1" ht="14.25" x14ac:dyDescent="0.25">
      <c r="A16" s="92"/>
      <c r="B16" s="92"/>
      <c r="C16" s="92"/>
      <c r="D16" s="48"/>
      <c r="E16" s="48"/>
      <c r="F16" s="48"/>
      <c r="G16" s="48"/>
      <c r="H16" s="48"/>
      <c r="I16" s="48"/>
    </row>
    <row r="17" spans="1:9" ht="15" thickBot="1" x14ac:dyDescent="0.3">
      <c r="A17" s="9"/>
      <c r="B17" s="9"/>
      <c r="C17" s="9"/>
      <c r="D17" s="9"/>
      <c r="E17" s="9"/>
      <c r="F17" s="9"/>
      <c r="G17" s="9"/>
      <c r="H17" s="9"/>
      <c r="I17" s="9"/>
    </row>
    <row r="18" spans="1:9" ht="15" thickTop="1" x14ac:dyDescent="0.25">
      <c r="A18" s="517" t="s">
        <v>12</v>
      </c>
      <c r="B18" s="610"/>
      <c r="C18" s="518"/>
      <c r="D18" s="85"/>
      <c r="E18" s="85"/>
      <c r="F18" s="85"/>
      <c r="G18" s="85"/>
      <c r="H18" s="85"/>
      <c r="I18" s="85"/>
    </row>
    <row r="20" spans="1:9" x14ac:dyDescent="0.35">
      <c r="A20" s="2" t="s">
        <v>155</v>
      </c>
    </row>
    <row r="22" spans="1:9" ht="42" x14ac:dyDescent="0.35">
      <c r="A22" s="84" t="s">
        <v>153</v>
      </c>
      <c r="B22" s="84" t="s">
        <v>109</v>
      </c>
      <c r="C22" s="84" t="s">
        <v>344</v>
      </c>
      <c r="D22" s="84" t="s">
        <v>345</v>
      </c>
    </row>
    <row r="23" spans="1:9" ht="14.25" x14ac:dyDescent="0.25">
      <c r="A23" s="3"/>
      <c r="B23" s="3"/>
      <c r="C23" s="3"/>
      <c r="D23" s="3"/>
    </row>
    <row r="25" spans="1:9" ht="15" x14ac:dyDescent="0.25">
      <c r="A25" s="74" t="s">
        <v>433</v>
      </c>
    </row>
    <row r="27" spans="1:9" ht="42.75" x14ac:dyDescent="0.25">
      <c r="A27" s="553" t="s">
        <v>21</v>
      </c>
      <c r="B27" s="595"/>
      <c r="C27" s="84" t="s">
        <v>344</v>
      </c>
      <c r="D27" s="84" t="s">
        <v>345</v>
      </c>
    </row>
    <row r="28" spans="1:9" s="104" customFormat="1" ht="31.5" customHeight="1" x14ac:dyDescent="0.35">
      <c r="A28" s="606" t="s">
        <v>232</v>
      </c>
      <c r="B28" s="607"/>
      <c r="C28" s="98"/>
      <c r="D28" s="98"/>
      <c r="E28" s="103"/>
    </row>
    <row r="29" spans="1:9" s="104" customFormat="1" ht="41.25" customHeight="1" x14ac:dyDescent="0.35">
      <c r="A29" s="606" t="s">
        <v>252</v>
      </c>
      <c r="B29" s="607"/>
      <c r="C29" s="98"/>
      <c r="D29" s="98"/>
      <c r="E29" s="103"/>
    </row>
    <row r="30" spans="1:9" s="104" customFormat="1" ht="24.75" customHeight="1" x14ac:dyDescent="0.35">
      <c r="A30" s="608" t="s">
        <v>434</v>
      </c>
      <c r="B30" s="609"/>
      <c r="C30" s="98"/>
      <c r="D30" s="98"/>
      <c r="E30" s="103"/>
    </row>
    <row r="32" spans="1:9" x14ac:dyDescent="0.35">
      <c r="A32" s="74" t="s">
        <v>352</v>
      </c>
    </row>
    <row r="33" spans="1:2" ht="15" x14ac:dyDescent="0.25">
      <c r="A33" s="74"/>
    </row>
    <row r="34" spans="1:2" ht="14.25" customHeight="1" x14ac:dyDescent="0.35">
      <c r="A34" s="514" t="s">
        <v>356</v>
      </c>
      <c r="B34" s="515"/>
    </row>
  </sheetData>
  <mergeCells count="13">
    <mergeCell ref="D13:F13"/>
    <mergeCell ref="G13:I13"/>
    <mergeCell ref="D14:F14"/>
    <mergeCell ref="G14:I14"/>
    <mergeCell ref="A27:B27"/>
    <mergeCell ref="A13:A15"/>
    <mergeCell ref="A18:C18"/>
    <mergeCell ref="A34:B34"/>
    <mergeCell ref="B13:B15"/>
    <mergeCell ref="C13:C15"/>
    <mergeCell ref="A28:B28"/>
    <mergeCell ref="A29:B29"/>
    <mergeCell ref="A30:B30"/>
  </mergeCells>
  <pageMargins left="0.25" right="0.25" top="0.75" bottom="0.75" header="0.3" footer="0.3"/>
  <pageSetup paperSize="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67"/>
  <sheetViews>
    <sheetView showGridLines="0" workbookViewId="0"/>
  </sheetViews>
  <sheetFormatPr baseColWidth="10" defaultRowHeight="14.5" x14ac:dyDescent="0.35"/>
  <cols>
    <col min="1" max="1" width="23.54296875" customWidth="1"/>
    <col min="2" max="2" width="13.1796875" customWidth="1"/>
    <col min="3" max="3" width="15.1796875" customWidth="1"/>
    <col min="4" max="4" width="13" customWidth="1"/>
    <col min="5" max="5" width="13.26953125" customWidth="1"/>
    <col min="6" max="6" width="13.81640625" customWidth="1"/>
  </cols>
  <sheetData>
    <row r="1" spans="1:8" ht="15" x14ac:dyDescent="0.25">
      <c r="A1" s="1" t="s">
        <v>435</v>
      </c>
    </row>
    <row r="2" spans="1:8" ht="15" x14ac:dyDescent="0.25">
      <c r="A2" s="81"/>
    </row>
    <row r="3" spans="1:8" x14ac:dyDescent="0.35">
      <c r="A3" s="74" t="s">
        <v>436</v>
      </c>
    </row>
    <row r="4" spans="1:8" ht="15" x14ac:dyDescent="0.25">
      <c r="A4" s="7"/>
    </row>
    <row r="5" spans="1:8" ht="15" x14ac:dyDescent="0.25">
      <c r="A5" s="553" t="s">
        <v>344</v>
      </c>
      <c r="B5" s="554"/>
      <c r="C5" s="554"/>
      <c r="D5" s="554"/>
      <c r="E5" s="554"/>
      <c r="F5" s="554"/>
      <c r="G5" s="554"/>
      <c r="H5" s="595"/>
    </row>
    <row r="6" spans="1:8" ht="27.75" customHeight="1" x14ac:dyDescent="0.35">
      <c r="A6" s="567" t="s">
        <v>437</v>
      </c>
      <c r="B6" s="567" t="s">
        <v>76</v>
      </c>
      <c r="C6" s="567" t="s">
        <v>438</v>
      </c>
      <c r="D6" s="567" t="s">
        <v>444</v>
      </c>
      <c r="E6" s="567" t="s">
        <v>439</v>
      </c>
      <c r="F6" s="567" t="s">
        <v>70</v>
      </c>
      <c r="G6" s="553" t="s">
        <v>440</v>
      </c>
      <c r="H6" s="595"/>
    </row>
    <row r="7" spans="1:8" ht="20.25" customHeight="1" x14ac:dyDescent="0.35">
      <c r="A7" s="568"/>
      <c r="B7" s="568"/>
      <c r="C7" s="568"/>
      <c r="D7" s="568" t="s">
        <v>441</v>
      </c>
      <c r="E7" s="568"/>
      <c r="F7" s="568"/>
      <c r="G7" s="84" t="s">
        <v>442</v>
      </c>
      <c r="H7" s="84" t="s">
        <v>443</v>
      </c>
    </row>
    <row r="8" spans="1:8" ht="15" x14ac:dyDescent="0.25">
      <c r="A8" s="16"/>
      <c r="B8" s="16"/>
      <c r="C8" s="16"/>
      <c r="D8" s="16"/>
      <c r="E8" s="16"/>
      <c r="F8" s="16"/>
      <c r="G8" s="16"/>
      <c r="H8" s="16"/>
    </row>
    <row r="9" spans="1:8" ht="15" x14ac:dyDescent="0.25">
      <c r="A9" s="16"/>
      <c r="B9" s="16"/>
      <c r="C9" s="16"/>
      <c r="D9" s="16"/>
      <c r="E9" s="16"/>
      <c r="F9" s="16"/>
      <c r="G9" s="16"/>
      <c r="H9" s="16"/>
    </row>
    <row r="10" spans="1:8" ht="15.75" thickBot="1" x14ac:dyDescent="0.3">
      <c r="A10" s="79"/>
      <c r="B10" s="79"/>
      <c r="C10" s="79"/>
      <c r="D10" s="79"/>
      <c r="E10" s="79"/>
      <c r="F10" s="79"/>
      <c r="G10" s="79"/>
      <c r="H10" s="79"/>
    </row>
    <row r="11" spans="1:8" ht="15.75" thickTop="1" x14ac:dyDescent="0.25">
      <c r="A11" s="611" t="s">
        <v>12</v>
      </c>
      <c r="B11" s="612"/>
      <c r="C11" s="93"/>
      <c r="D11" s="93"/>
      <c r="E11" s="93"/>
      <c r="F11" s="93"/>
      <c r="G11" s="93"/>
      <c r="H11" s="93"/>
    </row>
    <row r="13" spans="1:8" x14ac:dyDescent="0.35">
      <c r="A13" s="74" t="s">
        <v>445</v>
      </c>
    </row>
    <row r="15" spans="1:8" ht="15" x14ac:dyDescent="0.25">
      <c r="A15" s="553" t="s">
        <v>344</v>
      </c>
      <c r="B15" s="554"/>
      <c r="C15" s="554"/>
      <c r="D15" s="554"/>
      <c r="E15" s="595"/>
    </row>
    <row r="16" spans="1:8" x14ac:dyDescent="0.35">
      <c r="A16" s="567" t="s">
        <v>21</v>
      </c>
      <c r="B16" s="553" t="s">
        <v>446</v>
      </c>
      <c r="C16" s="554"/>
      <c r="D16" s="595"/>
      <c r="E16" s="567" t="s">
        <v>12</v>
      </c>
    </row>
    <row r="17" spans="1:5" x14ac:dyDescent="0.35">
      <c r="A17" s="568"/>
      <c r="B17" s="84" t="s">
        <v>77</v>
      </c>
      <c r="C17" s="84" t="s">
        <v>78</v>
      </c>
      <c r="D17" s="84" t="s">
        <v>79</v>
      </c>
      <c r="E17" s="568"/>
    </row>
    <row r="18" spans="1:5" ht="15" x14ac:dyDescent="0.25">
      <c r="A18" s="16" t="s">
        <v>80</v>
      </c>
      <c r="B18" s="16"/>
      <c r="C18" s="16"/>
      <c r="D18" s="16"/>
      <c r="E18" s="16"/>
    </row>
    <row r="19" spans="1:5" ht="15" x14ac:dyDescent="0.25">
      <c r="A19" s="16" t="s">
        <v>447</v>
      </c>
      <c r="B19" s="16"/>
      <c r="C19" s="16"/>
      <c r="D19" s="16"/>
      <c r="E19" s="16"/>
    </row>
    <row r="20" spans="1:5" ht="15.75" thickBot="1" x14ac:dyDescent="0.3">
      <c r="A20" s="79" t="s">
        <v>448</v>
      </c>
      <c r="B20" s="79"/>
      <c r="C20" s="79"/>
      <c r="D20" s="79"/>
      <c r="E20" s="79"/>
    </row>
    <row r="21" spans="1:5" ht="29.25" thickTop="1" x14ac:dyDescent="0.25">
      <c r="A21" s="93" t="s">
        <v>449</v>
      </c>
      <c r="B21" s="93"/>
      <c r="C21" s="93"/>
      <c r="D21" s="93"/>
      <c r="E21" s="93"/>
    </row>
    <row r="22" spans="1:5" ht="15" x14ac:dyDescent="0.25">
      <c r="A22" s="16"/>
      <c r="B22" s="16"/>
      <c r="C22" s="16"/>
      <c r="D22" s="16"/>
      <c r="E22" s="16"/>
    </row>
    <row r="23" spans="1:5" ht="15" x14ac:dyDescent="0.25">
      <c r="A23" s="16" t="s">
        <v>450</v>
      </c>
      <c r="B23" s="16"/>
      <c r="C23" s="16"/>
      <c r="D23" s="16"/>
      <c r="E23" s="16"/>
    </row>
    <row r="24" spans="1:5" ht="15" x14ac:dyDescent="0.25">
      <c r="A24" s="16" t="s">
        <v>447</v>
      </c>
      <c r="B24" s="16"/>
      <c r="C24" s="16"/>
      <c r="D24" s="16"/>
      <c r="E24" s="16"/>
    </row>
    <row r="25" spans="1:5" ht="15" x14ac:dyDescent="0.25">
      <c r="A25" s="16" t="s">
        <v>448</v>
      </c>
      <c r="B25" s="16"/>
      <c r="C25" s="16"/>
      <c r="D25" s="16"/>
      <c r="E25" s="16"/>
    </row>
    <row r="26" spans="1:5" ht="15.75" thickBot="1" x14ac:dyDescent="0.3">
      <c r="A26" s="79" t="s">
        <v>451</v>
      </c>
      <c r="B26" s="79"/>
      <c r="C26" s="79"/>
      <c r="D26" s="79"/>
      <c r="E26" s="79"/>
    </row>
    <row r="27" spans="1:5" ht="43.5" thickTop="1" x14ac:dyDescent="0.25">
      <c r="A27" s="93" t="s">
        <v>452</v>
      </c>
      <c r="B27" s="93"/>
      <c r="C27" s="93"/>
      <c r="D27" s="93"/>
      <c r="E27" s="93"/>
    </row>
    <row r="28" spans="1:5" ht="15" x14ac:dyDescent="0.25">
      <c r="A28" s="16"/>
      <c r="B28" s="16"/>
      <c r="C28" s="16"/>
      <c r="D28" s="16"/>
      <c r="E28" s="16"/>
    </row>
    <row r="29" spans="1:5" ht="15" x14ac:dyDescent="0.25">
      <c r="A29" s="16" t="s">
        <v>453</v>
      </c>
      <c r="B29" s="16"/>
      <c r="C29" s="16"/>
      <c r="D29" s="16"/>
      <c r="E29" s="16"/>
    </row>
    <row r="30" spans="1:5" x14ac:dyDescent="0.35">
      <c r="A30" s="16" t="s">
        <v>81</v>
      </c>
      <c r="B30" s="16"/>
      <c r="C30" s="16"/>
      <c r="D30" s="16"/>
      <c r="E30" s="16"/>
    </row>
    <row r="31" spans="1:5" ht="15" thickBot="1" x14ac:dyDescent="0.4">
      <c r="A31" s="79" t="s">
        <v>454</v>
      </c>
      <c r="B31" s="79"/>
      <c r="C31" s="79"/>
      <c r="D31" s="79"/>
      <c r="E31" s="79"/>
    </row>
    <row r="32" spans="1:5" ht="15" thickTop="1" x14ac:dyDescent="0.35">
      <c r="A32" s="93" t="s">
        <v>455</v>
      </c>
      <c r="B32" s="93"/>
      <c r="C32" s="93"/>
      <c r="D32" s="93"/>
      <c r="E32" s="93"/>
    </row>
    <row r="34" spans="1:5" x14ac:dyDescent="0.35">
      <c r="A34" s="553" t="s">
        <v>345</v>
      </c>
      <c r="B34" s="554"/>
      <c r="C34" s="554"/>
      <c r="D34" s="554"/>
      <c r="E34" s="595"/>
    </row>
    <row r="35" spans="1:5" x14ac:dyDescent="0.35">
      <c r="A35" s="567" t="s">
        <v>21</v>
      </c>
      <c r="B35" s="553" t="s">
        <v>446</v>
      </c>
      <c r="C35" s="554"/>
      <c r="D35" s="595"/>
      <c r="E35" s="567" t="s">
        <v>12</v>
      </c>
    </row>
    <row r="36" spans="1:5" x14ac:dyDescent="0.35">
      <c r="A36" s="568"/>
      <c r="B36" s="84" t="s">
        <v>77</v>
      </c>
      <c r="C36" s="84" t="s">
        <v>78</v>
      </c>
      <c r="D36" s="84" t="s">
        <v>79</v>
      </c>
      <c r="E36" s="568"/>
    </row>
    <row r="37" spans="1:5" x14ac:dyDescent="0.35">
      <c r="A37" s="16" t="s">
        <v>80</v>
      </c>
      <c r="B37" s="16"/>
      <c r="C37" s="16"/>
      <c r="D37" s="16"/>
      <c r="E37" s="16"/>
    </row>
    <row r="38" spans="1:5" x14ac:dyDescent="0.35">
      <c r="A38" s="16" t="s">
        <v>447</v>
      </c>
      <c r="B38" s="16"/>
      <c r="C38" s="16"/>
      <c r="D38" s="16"/>
      <c r="E38" s="16"/>
    </row>
    <row r="39" spans="1:5" ht="15" thickBot="1" x14ac:dyDescent="0.4">
      <c r="A39" s="79" t="s">
        <v>448</v>
      </c>
      <c r="B39" s="79"/>
      <c r="C39" s="79"/>
      <c r="D39" s="79"/>
      <c r="E39" s="79"/>
    </row>
    <row r="40" spans="1:5" ht="28.5" thickTop="1" x14ac:dyDescent="0.35">
      <c r="A40" s="93" t="s">
        <v>449</v>
      </c>
      <c r="B40" s="93"/>
      <c r="C40" s="93"/>
      <c r="D40" s="93"/>
      <c r="E40" s="93"/>
    </row>
    <row r="41" spans="1:5" x14ac:dyDescent="0.35">
      <c r="A41" s="16"/>
      <c r="B41" s="16"/>
      <c r="C41" s="16"/>
      <c r="D41" s="16"/>
      <c r="E41" s="16"/>
    </row>
    <row r="42" spans="1:5" x14ac:dyDescent="0.35">
      <c r="A42" s="16" t="s">
        <v>450</v>
      </c>
      <c r="B42" s="16"/>
      <c r="C42" s="16"/>
      <c r="D42" s="16"/>
      <c r="E42" s="16"/>
    </row>
    <row r="43" spans="1:5" x14ac:dyDescent="0.35">
      <c r="A43" s="16" t="s">
        <v>447</v>
      </c>
      <c r="B43" s="16"/>
      <c r="C43" s="16"/>
      <c r="D43" s="16"/>
      <c r="E43" s="16"/>
    </row>
    <row r="44" spans="1:5" x14ac:dyDescent="0.35">
      <c r="A44" s="16" t="s">
        <v>448</v>
      </c>
      <c r="B44" s="16"/>
      <c r="C44" s="16"/>
      <c r="D44" s="16"/>
      <c r="E44" s="16"/>
    </row>
    <row r="45" spans="1:5" ht="15" thickBot="1" x14ac:dyDescent="0.4">
      <c r="A45" s="79" t="s">
        <v>451</v>
      </c>
      <c r="B45" s="79"/>
      <c r="C45" s="79"/>
      <c r="D45" s="79"/>
      <c r="E45" s="79"/>
    </row>
    <row r="46" spans="1:5" ht="28.5" thickTop="1" x14ac:dyDescent="0.35">
      <c r="A46" s="93" t="s">
        <v>452</v>
      </c>
      <c r="B46" s="93"/>
      <c r="C46" s="93"/>
      <c r="D46" s="93"/>
      <c r="E46" s="93"/>
    </row>
    <row r="47" spans="1:5" x14ac:dyDescent="0.35">
      <c r="A47" s="16"/>
      <c r="B47" s="16"/>
      <c r="C47" s="16"/>
      <c r="D47" s="16"/>
      <c r="E47" s="16"/>
    </row>
    <row r="48" spans="1:5" x14ac:dyDescent="0.35">
      <c r="A48" s="16" t="s">
        <v>453</v>
      </c>
      <c r="B48" s="16"/>
      <c r="C48" s="16"/>
      <c r="D48" s="16"/>
      <c r="E48" s="16"/>
    </row>
    <row r="49" spans="1:6" x14ac:dyDescent="0.35">
      <c r="A49" s="16" t="s">
        <v>81</v>
      </c>
      <c r="B49" s="16"/>
      <c r="C49" s="16"/>
      <c r="D49" s="16"/>
      <c r="E49" s="16"/>
    </row>
    <row r="50" spans="1:6" ht="15" thickBot="1" x14ac:dyDescent="0.4">
      <c r="A50" s="79" t="s">
        <v>454</v>
      </c>
      <c r="B50" s="79"/>
      <c r="C50" s="79"/>
      <c r="D50" s="79"/>
      <c r="E50" s="79"/>
    </row>
    <row r="51" spans="1:6" ht="15" thickTop="1" x14ac:dyDescent="0.35">
      <c r="A51" s="93" t="s">
        <v>455</v>
      </c>
      <c r="B51" s="93"/>
      <c r="C51" s="93"/>
      <c r="D51" s="93"/>
      <c r="E51" s="93"/>
    </row>
    <row r="52" spans="1:6" x14ac:dyDescent="0.35">
      <c r="A52" s="28"/>
      <c r="B52" s="28"/>
      <c r="C52" s="28"/>
      <c r="D52" s="28"/>
      <c r="E52" s="28"/>
    </row>
    <row r="53" spans="1:6" x14ac:dyDescent="0.35">
      <c r="A53" s="74" t="s">
        <v>456</v>
      </c>
    </row>
    <row r="55" spans="1:6" ht="42" x14ac:dyDescent="0.35">
      <c r="A55" s="84" t="s">
        <v>457</v>
      </c>
      <c r="B55" s="84" t="s">
        <v>458</v>
      </c>
      <c r="C55" s="84" t="s">
        <v>344</v>
      </c>
      <c r="D55" s="84" t="s">
        <v>345</v>
      </c>
    </row>
    <row r="56" spans="1:6" x14ac:dyDescent="0.35">
      <c r="A56" s="16"/>
      <c r="B56" s="16"/>
      <c r="C56" s="16"/>
      <c r="D56" s="16"/>
    </row>
    <row r="57" spans="1:6" x14ac:dyDescent="0.35">
      <c r="A57" s="16"/>
      <c r="B57" s="16"/>
      <c r="C57" s="16"/>
      <c r="D57" s="16"/>
    </row>
    <row r="59" spans="1:6" ht="32.25" customHeight="1" x14ac:dyDescent="0.35">
      <c r="A59" s="567" t="s">
        <v>457</v>
      </c>
      <c r="B59" s="567" t="s">
        <v>459</v>
      </c>
      <c r="C59" s="553" t="s">
        <v>344</v>
      </c>
      <c r="D59" s="595"/>
      <c r="E59" s="553" t="s">
        <v>345</v>
      </c>
      <c r="F59" s="595"/>
    </row>
    <row r="60" spans="1:6" x14ac:dyDescent="0.35">
      <c r="A60" s="568"/>
      <c r="B60" s="568"/>
      <c r="C60" s="84" t="s">
        <v>3</v>
      </c>
      <c r="D60" s="84" t="s">
        <v>460</v>
      </c>
      <c r="E60" s="84" t="s">
        <v>3</v>
      </c>
      <c r="F60" s="84" t="s">
        <v>460</v>
      </c>
    </row>
    <row r="61" spans="1:6" x14ac:dyDescent="0.35">
      <c r="A61" s="16"/>
      <c r="B61" s="16"/>
      <c r="C61" s="16"/>
      <c r="D61" s="16"/>
      <c r="E61" s="16"/>
      <c r="F61" s="16"/>
    </row>
    <row r="62" spans="1:6" ht="15" thickBot="1" x14ac:dyDescent="0.4">
      <c r="A62" s="79"/>
      <c r="B62" s="79"/>
      <c r="C62" s="79"/>
      <c r="D62" s="79"/>
      <c r="E62" s="79"/>
      <c r="F62" s="79"/>
    </row>
    <row r="63" spans="1:6" ht="15" thickTop="1" x14ac:dyDescent="0.35">
      <c r="A63" s="77" t="s">
        <v>12</v>
      </c>
      <c r="B63" s="77"/>
      <c r="C63" s="77"/>
      <c r="D63" s="77"/>
      <c r="E63" s="77"/>
      <c r="F63" s="77"/>
    </row>
    <row r="65" spans="1:2" s="2" customFormat="1" ht="14" x14ac:dyDescent="0.35">
      <c r="A65" s="74" t="s">
        <v>352</v>
      </c>
    </row>
    <row r="66" spans="1:2" s="2" customFormat="1" ht="14" x14ac:dyDescent="0.35">
      <c r="A66" s="74"/>
    </row>
    <row r="67" spans="1:2" s="2" customFormat="1" ht="14.25" customHeight="1" x14ac:dyDescent="0.35">
      <c r="A67" s="514" t="s">
        <v>356</v>
      </c>
      <c r="B67" s="515"/>
    </row>
  </sheetData>
  <mergeCells count="22">
    <mergeCell ref="A67:B67"/>
    <mergeCell ref="A34:E34"/>
    <mergeCell ref="A35:A36"/>
    <mergeCell ref="B35:D35"/>
    <mergeCell ref="E35:E36"/>
    <mergeCell ref="A59:A60"/>
    <mergeCell ref="B59:B60"/>
    <mergeCell ref="C59:D59"/>
    <mergeCell ref="E59:F59"/>
    <mergeCell ref="A11:B11"/>
    <mergeCell ref="A15:E15"/>
    <mergeCell ref="A16:A17"/>
    <mergeCell ref="B16:D16"/>
    <mergeCell ref="E16:E17"/>
    <mergeCell ref="A5:H5"/>
    <mergeCell ref="A6:A7"/>
    <mergeCell ref="B6:B7"/>
    <mergeCell ref="C6:C7"/>
    <mergeCell ref="E6:E7"/>
    <mergeCell ref="F6:F7"/>
    <mergeCell ref="G6:H6"/>
    <mergeCell ref="D6:D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3"/>
  <sheetViews>
    <sheetView showGridLines="0" workbookViewId="0"/>
  </sheetViews>
  <sheetFormatPr baseColWidth="10" defaultRowHeight="14.5" x14ac:dyDescent="0.35"/>
  <sheetData>
    <row r="1" spans="1:1" x14ac:dyDescent="0.25">
      <c r="A1" s="1" t="s">
        <v>461</v>
      </c>
    </row>
    <row r="2" spans="1:1" x14ac:dyDescent="0.25">
      <c r="A2" s="2"/>
    </row>
    <row r="3" spans="1:1" x14ac:dyDescent="0.25">
      <c r="A3" s="2" t="s">
        <v>422</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P51"/>
  <sheetViews>
    <sheetView showGridLines="0" topLeftCell="A7" zoomScaleNormal="100" workbookViewId="0">
      <selection activeCell="D28" sqref="D28"/>
    </sheetView>
  </sheetViews>
  <sheetFormatPr baseColWidth="10" defaultColWidth="11.453125" defaultRowHeight="14.5" x14ac:dyDescent="0.35"/>
  <cols>
    <col min="1" max="1" width="8.26953125" style="121" customWidth="1"/>
    <col min="2" max="2" width="30.1796875" style="121" customWidth="1"/>
    <col min="3" max="8" width="16.54296875" style="121" customWidth="1"/>
    <col min="9" max="9" width="7.1796875" style="108" customWidth="1"/>
    <col min="10" max="10" width="0.26953125" customWidth="1"/>
    <col min="14" max="16384" width="11.453125" style="2"/>
  </cols>
  <sheetData>
    <row r="1" spans="1:16" ht="16.5" x14ac:dyDescent="0.3">
      <c r="A1" s="117" t="s">
        <v>462</v>
      </c>
      <c r="B1" s="117"/>
      <c r="C1" s="117"/>
      <c r="D1" s="117"/>
      <c r="E1" s="117"/>
      <c r="F1" s="117"/>
    </row>
    <row r="2" spans="1:16" ht="16.5" x14ac:dyDescent="0.3">
      <c r="A2" s="107"/>
    </row>
    <row r="3" spans="1:16" x14ac:dyDescent="0.35">
      <c r="A3" s="125" t="s">
        <v>149</v>
      </c>
      <c r="B3" s="127"/>
      <c r="C3" s="127"/>
      <c r="D3" s="127"/>
      <c r="E3" s="127"/>
      <c r="F3" s="127"/>
      <c r="G3" s="127"/>
      <c r="H3" s="127"/>
      <c r="N3"/>
      <c r="O3"/>
      <c r="P3"/>
    </row>
    <row r="4" spans="1:16" ht="17.25" customHeight="1" x14ac:dyDescent="0.3">
      <c r="A4" s="128"/>
      <c r="B4" s="127"/>
      <c r="C4" s="127"/>
      <c r="D4" s="127"/>
      <c r="E4" s="127"/>
      <c r="F4" s="127"/>
      <c r="G4" s="127"/>
      <c r="H4" s="127"/>
      <c r="N4"/>
      <c r="O4"/>
      <c r="P4"/>
    </row>
    <row r="5" spans="1:16" ht="14.25" customHeight="1" x14ac:dyDescent="0.35">
      <c r="A5" s="495" t="s">
        <v>100</v>
      </c>
      <c r="B5" s="495" t="s">
        <v>2</v>
      </c>
      <c r="C5" s="552" t="s">
        <v>344</v>
      </c>
      <c r="D5" s="552"/>
      <c r="E5" s="552"/>
      <c r="F5" s="552" t="s">
        <v>345</v>
      </c>
      <c r="G5" s="552"/>
      <c r="H5" s="552"/>
      <c r="N5"/>
      <c r="O5"/>
      <c r="P5"/>
    </row>
    <row r="6" spans="1:16" ht="28" x14ac:dyDescent="0.35">
      <c r="A6" s="496"/>
      <c r="B6" s="496"/>
      <c r="C6" s="275" t="s">
        <v>151</v>
      </c>
      <c r="D6" s="275" t="s">
        <v>506</v>
      </c>
      <c r="E6" s="275" t="s">
        <v>101</v>
      </c>
      <c r="F6" s="275" t="s">
        <v>151</v>
      </c>
      <c r="G6" s="275" t="s">
        <v>506</v>
      </c>
      <c r="H6" s="275" t="s">
        <v>101</v>
      </c>
      <c r="N6"/>
      <c r="O6"/>
      <c r="P6"/>
    </row>
    <row r="7" spans="1:16" ht="16.5" x14ac:dyDescent="0.3">
      <c r="A7" s="337" t="s">
        <v>711</v>
      </c>
      <c r="B7" s="152" t="s">
        <v>712</v>
      </c>
      <c r="C7" s="389">
        <v>125130</v>
      </c>
      <c r="D7" s="389">
        <v>351868</v>
      </c>
      <c r="E7" s="389">
        <f>+C7-D7</f>
        <v>-226738</v>
      </c>
      <c r="F7" s="389">
        <v>121842</v>
      </c>
      <c r="G7" s="389">
        <v>588446</v>
      </c>
      <c r="H7" s="389">
        <f>+F7-G7</f>
        <v>-466604</v>
      </c>
      <c r="N7"/>
      <c r="O7"/>
      <c r="P7"/>
    </row>
    <row r="8" spans="1:16" x14ac:dyDescent="0.35">
      <c r="A8" s="337" t="s">
        <v>713</v>
      </c>
      <c r="B8" s="152" t="s">
        <v>714</v>
      </c>
      <c r="C8" s="389">
        <v>130584</v>
      </c>
      <c r="D8" s="389">
        <v>25286</v>
      </c>
      <c r="E8" s="389">
        <f t="shared" ref="E8:E14" si="0">+C8-D8</f>
        <v>105298</v>
      </c>
      <c r="F8" s="389">
        <v>127153</v>
      </c>
      <c r="G8" s="389">
        <v>71545</v>
      </c>
      <c r="H8" s="389">
        <f t="shared" ref="H8:H14" si="1">+F8-G8</f>
        <v>55608</v>
      </c>
      <c r="N8"/>
      <c r="O8"/>
      <c r="P8"/>
    </row>
    <row r="9" spans="1:16" ht="16.5" x14ac:dyDescent="0.3">
      <c r="A9" s="338" t="s">
        <v>715</v>
      </c>
      <c r="B9" s="335" t="s">
        <v>730</v>
      </c>
      <c r="C9" s="388">
        <v>4759395</v>
      </c>
      <c r="D9" s="388">
        <v>7867309</v>
      </c>
      <c r="E9" s="389">
        <f t="shared" si="0"/>
        <v>-3107914</v>
      </c>
      <c r="F9" s="388">
        <v>4718018</v>
      </c>
      <c r="G9" s="388">
        <v>7612431</v>
      </c>
      <c r="H9" s="389">
        <f t="shared" si="1"/>
        <v>-2894413</v>
      </c>
      <c r="N9"/>
      <c r="O9"/>
      <c r="P9"/>
    </row>
    <row r="10" spans="1:16" ht="16.5" x14ac:dyDescent="0.3">
      <c r="A10" s="338" t="s">
        <v>716</v>
      </c>
      <c r="B10" s="335" t="s">
        <v>717</v>
      </c>
      <c r="C10" s="388">
        <v>168259527</v>
      </c>
      <c r="D10" s="388">
        <v>158883631</v>
      </c>
      <c r="E10" s="389">
        <f t="shared" si="0"/>
        <v>9375896</v>
      </c>
      <c r="F10" s="388">
        <v>191583705</v>
      </c>
      <c r="G10" s="388">
        <v>163236841</v>
      </c>
      <c r="H10" s="389">
        <f t="shared" si="1"/>
        <v>28346864</v>
      </c>
      <c r="N10"/>
      <c r="O10"/>
      <c r="P10"/>
    </row>
    <row r="11" spans="1:16" ht="16.5" x14ac:dyDescent="0.3">
      <c r="A11" s="338">
        <v>10</v>
      </c>
      <c r="B11" s="335" t="s">
        <v>718</v>
      </c>
      <c r="C11" s="388">
        <v>0</v>
      </c>
      <c r="D11" s="388">
        <v>1266</v>
      </c>
      <c r="E11" s="389">
        <f t="shared" si="0"/>
        <v>-1266</v>
      </c>
      <c r="F11" s="388">
        <v>0</v>
      </c>
      <c r="G11" s="388">
        <v>3794</v>
      </c>
      <c r="H11" s="389">
        <f t="shared" si="1"/>
        <v>-3794</v>
      </c>
      <c r="N11"/>
      <c r="O11"/>
      <c r="P11"/>
    </row>
    <row r="12" spans="1:16" ht="16.5" x14ac:dyDescent="0.3">
      <c r="A12" s="338">
        <v>11</v>
      </c>
      <c r="B12" s="335" t="s">
        <v>719</v>
      </c>
      <c r="C12" s="388">
        <v>0</v>
      </c>
      <c r="D12" s="388">
        <v>1505</v>
      </c>
      <c r="E12" s="389">
        <f t="shared" si="0"/>
        <v>-1505</v>
      </c>
      <c r="F12" s="388">
        <v>0</v>
      </c>
      <c r="G12" s="388">
        <v>1355</v>
      </c>
      <c r="H12" s="389">
        <f t="shared" si="1"/>
        <v>-1355</v>
      </c>
      <c r="N12"/>
      <c r="O12"/>
      <c r="P12"/>
    </row>
    <row r="13" spans="1:16" x14ac:dyDescent="0.35">
      <c r="A13" s="338">
        <v>12</v>
      </c>
      <c r="B13" s="335" t="s">
        <v>720</v>
      </c>
      <c r="C13" s="388">
        <v>248607</v>
      </c>
      <c r="D13" s="388">
        <v>10635221</v>
      </c>
      <c r="E13" s="389">
        <f t="shared" si="0"/>
        <v>-10386614</v>
      </c>
      <c r="F13" s="388">
        <v>241366</v>
      </c>
      <c r="G13" s="388">
        <v>13485895</v>
      </c>
      <c r="H13" s="389">
        <f t="shared" si="1"/>
        <v>-13244529</v>
      </c>
      <c r="N13"/>
      <c r="O13"/>
      <c r="P13"/>
    </row>
    <row r="14" spans="1:16" ht="17.25" thickBot="1" x14ac:dyDescent="0.35">
      <c r="A14" s="339">
        <v>15</v>
      </c>
      <c r="B14" s="265" t="s">
        <v>731</v>
      </c>
      <c r="C14" s="383">
        <v>10311560</v>
      </c>
      <c r="D14" s="394"/>
      <c r="E14" s="383">
        <f t="shared" si="0"/>
        <v>10311560</v>
      </c>
      <c r="F14" s="383">
        <v>4563066</v>
      </c>
      <c r="G14" s="394"/>
      <c r="H14" s="383">
        <f t="shared" si="1"/>
        <v>4563066</v>
      </c>
      <c r="N14"/>
      <c r="O14"/>
      <c r="P14"/>
    </row>
    <row r="15" spans="1:16" ht="17.25" thickTop="1" x14ac:dyDescent="0.3">
      <c r="A15" s="613" t="s">
        <v>12</v>
      </c>
      <c r="B15" s="614"/>
      <c r="C15" s="358">
        <f>SUM(C7:C14)</f>
        <v>183834803</v>
      </c>
      <c r="D15" s="358">
        <f>SUM(D7:D14)</f>
        <v>177766086</v>
      </c>
      <c r="E15" s="358">
        <f t="shared" ref="E15:H15" si="2">SUM(E7:E14)</f>
        <v>6068717</v>
      </c>
      <c r="F15" s="358">
        <f t="shared" si="2"/>
        <v>201355150</v>
      </c>
      <c r="G15" s="358">
        <f t="shared" si="2"/>
        <v>185000307</v>
      </c>
      <c r="H15" s="358">
        <f t="shared" si="2"/>
        <v>16354843</v>
      </c>
      <c r="N15"/>
      <c r="O15"/>
      <c r="P15"/>
    </row>
    <row r="16" spans="1:16" ht="16.5" x14ac:dyDescent="0.3">
      <c r="A16" s="128"/>
      <c r="B16" s="127"/>
      <c r="C16" s="231"/>
      <c r="D16" s="231"/>
      <c r="E16" s="231"/>
      <c r="F16" s="231"/>
      <c r="G16" s="231"/>
      <c r="H16" s="231"/>
      <c r="N16"/>
      <c r="O16"/>
      <c r="P16"/>
    </row>
    <row r="17" spans="1:16" ht="29.25" customHeight="1" x14ac:dyDescent="0.35">
      <c r="A17" s="495" t="s">
        <v>100</v>
      </c>
      <c r="B17" s="495" t="s">
        <v>2</v>
      </c>
      <c r="C17" s="616" t="s">
        <v>463</v>
      </c>
      <c r="D17" s="616"/>
      <c r="E17" s="616"/>
      <c r="F17" s="616" t="s">
        <v>464</v>
      </c>
      <c r="G17" s="616"/>
      <c r="H17" s="616"/>
      <c r="N17"/>
      <c r="O17"/>
      <c r="P17"/>
    </row>
    <row r="18" spans="1:16" ht="28" x14ac:dyDescent="0.35">
      <c r="A18" s="496"/>
      <c r="B18" s="496"/>
      <c r="C18" s="336" t="s">
        <v>151</v>
      </c>
      <c r="D18" s="336" t="s">
        <v>506</v>
      </c>
      <c r="E18" s="336" t="s">
        <v>101</v>
      </c>
      <c r="F18" s="336" t="s">
        <v>151</v>
      </c>
      <c r="G18" s="336" t="s">
        <v>506</v>
      </c>
      <c r="H18" s="336" t="s">
        <v>101</v>
      </c>
      <c r="N18"/>
      <c r="O18"/>
      <c r="P18"/>
    </row>
    <row r="19" spans="1:16" ht="16.5" x14ac:dyDescent="0.3">
      <c r="A19" s="334"/>
      <c r="B19" s="152"/>
      <c r="C19" s="144"/>
      <c r="D19" s="144"/>
      <c r="E19" s="144"/>
      <c r="F19" s="144"/>
      <c r="G19" s="144"/>
      <c r="H19" s="144"/>
      <c r="N19"/>
      <c r="O19"/>
      <c r="P19"/>
    </row>
    <row r="20" spans="1:16" ht="16.5" x14ac:dyDescent="0.3">
      <c r="A20" s="267"/>
      <c r="B20" s="152"/>
      <c r="C20" s="144"/>
      <c r="D20" s="144"/>
      <c r="E20" s="144"/>
      <c r="F20" s="144"/>
      <c r="G20" s="144"/>
      <c r="H20" s="144"/>
      <c r="N20"/>
      <c r="O20"/>
      <c r="P20"/>
    </row>
    <row r="21" spans="1:16" ht="17.25" thickBot="1" x14ac:dyDescent="0.35">
      <c r="A21" s="270"/>
      <c r="B21" s="265"/>
      <c r="C21" s="215"/>
      <c r="D21" s="215"/>
      <c r="E21" s="215"/>
      <c r="F21" s="215"/>
      <c r="G21" s="215"/>
      <c r="H21" s="215"/>
      <c r="N21"/>
      <c r="O21"/>
      <c r="P21"/>
    </row>
    <row r="22" spans="1:16" ht="17.25" thickTop="1" x14ac:dyDescent="0.3">
      <c r="A22" s="615" t="s">
        <v>12</v>
      </c>
      <c r="B22" s="562"/>
      <c r="C22" s="142"/>
      <c r="D22" s="142">
        <f>SUM(D19:D21)</f>
        <v>0</v>
      </c>
      <c r="E22" s="142"/>
      <c r="F22" s="142"/>
      <c r="G22" s="142"/>
      <c r="H22" s="142"/>
      <c r="N22"/>
      <c r="O22"/>
      <c r="P22"/>
    </row>
    <row r="23" spans="1:16" ht="16.5" x14ac:dyDescent="0.3">
      <c r="A23" s="297"/>
      <c r="B23" s="297"/>
      <c r="C23" s="297"/>
      <c r="D23" s="297"/>
      <c r="E23" s="297"/>
      <c r="F23" s="297"/>
      <c r="G23" s="297"/>
      <c r="H23" s="297"/>
      <c r="N23"/>
      <c r="O23"/>
      <c r="P23"/>
    </row>
    <row r="24" spans="1:16" x14ac:dyDescent="0.35">
      <c r="A24" s="125" t="s">
        <v>150</v>
      </c>
      <c r="B24" s="127"/>
      <c r="C24" s="127"/>
      <c r="D24" s="127"/>
      <c r="E24" s="127"/>
      <c r="F24" s="127"/>
      <c r="G24" s="127"/>
      <c r="H24" s="127"/>
      <c r="N24"/>
      <c r="O24"/>
      <c r="P24"/>
    </row>
    <row r="25" spans="1:16" ht="16.5" x14ac:dyDescent="0.3">
      <c r="A25" s="128"/>
      <c r="B25" s="127"/>
      <c r="C25" s="127"/>
      <c r="D25" s="127"/>
      <c r="E25" s="127"/>
      <c r="F25" s="127"/>
      <c r="G25" s="127"/>
      <c r="H25" s="127"/>
      <c r="N25"/>
      <c r="O25"/>
      <c r="P25"/>
    </row>
    <row r="26" spans="1:16" ht="14.25" customHeight="1" x14ac:dyDescent="0.35">
      <c r="A26" s="495" t="s">
        <v>100</v>
      </c>
      <c r="B26" s="495" t="s">
        <v>2</v>
      </c>
      <c r="C26" s="552" t="s">
        <v>344</v>
      </c>
      <c r="D26" s="552"/>
      <c r="E26" s="552"/>
      <c r="F26" s="552" t="s">
        <v>345</v>
      </c>
      <c r="G26" s="552"/>
      <c r="H26" s="552"/>
      <c r="N26"/>
      <c r="O26"/>
      <c r="P26"/>
    </row>
    <row r="27" spans="1:16" ht="28" x14ac:dyDescent="0.35">
      <c r="A27" s="496"/>
      <c r="B27" s="496"/>
      <c r="C27" s="275" t="s">
        <v>151</v>
      </c>
      <c r="D27" s="275" t="s">
        <v>506</v>
      </c>
      <c r="E27" s="275" t="s">
        <v>101</v>
      </c>
      <c r="F27" s="275" t="s">
        <v>151</v>
      </c>
      <c r="G27" s="275" t="s">
        <v>506</v>
      </c>
      <c r="H27" s="275" t="s">
        <v>101</v>
      </c>
      <c r="N27"/>
      <c r="O27"/>
      <c r="P27"/>
    </row>
    <row r="28" spans="1:16" ht="16.5" x14ac:dyDescent="0.3">
      <c r="A28" s="340">
        <v>21</v>
      </c>
      <c r="B28" s="340" t="s">
        <v>721</v>
      </c>
      <c r="C28" s="356">
        <v>15550348</v>
      </c>
      <c r="D28" s="356">
        <v>15528427</v>
      </c>
      <c r="E28" s="356">
        <f>+C28-D28</f>
        <v>21921</v>
      </c>
      <c r="F28" s="356">
        <v>14842389</v>
      </c>
      <c r="G28" s="356">
        <v>14760623</v>
      </c>
      <c r="H28" s="356">
        <f>+F28-G28</f>
        <v>81766</v>
      </c>
      <c r="N28"/>
      <c r="O28"/>
      <c r="P28"/>
    </row>
    <row r="29" spans="1:16" ht="16.5" x14ac:dyDescent="0.3">
      <c r="A29" s="340">
        <v>22</v>
      </c>
      <c r="B29" s="340" t="s">
        <v>722</v>
      </c>
      <c r="C29" s="356">
        <v>75539880</v>
      </c>
      <c r="D29" s="356">
        <v>75025251</v>
      </c>
      <c r="E29" s="356">
        <f t="shared" ref="E29:E36" si="3">+C29-D29</f>
        <v>514629</v>
      </c>
      <c r="F29" s="356">
        <v>72133549</v>
      </c>
      <c r="G29" s="356">
        <v>71348766</v>
      </c>
      <c r="H29" s="356">
        <f t="shared" ref="H29:H37" si="4">+F29-G29</f>
        <v>784783</v>
      </c>
      <c r="N29"/>
      <c r="O29"/>
      <c r="P29"/>
    </row>
    <row r="30" spans="1:16" ht="16.5" x14ac:dyDescent="0.3">
      <c r="A30" s="340">
        <v>23</v>
      </c>
      <c r="B30" s="340" t="s">
        <v>723</v>
      </c>
      <c r="C30" s="356">
        <v>5019081</v>
      </c>
      <c r="D30" s="356">
        <v>4829488</v>
      </c>
      <c r="E30" s="356">
        <f t="shared" si="3"/>
        <v>189593</v>
      </c>
      <c r="F30" s="356">
        <v>8298377</v>
      </c>
      <c r="G30" s="356">
        <v>8298377</v>
      </c>
      <c r="H30" s="356">
        <f t="shared" si="4"/>
        <v>0</v>
      </c>
      <c r="N30"/>
      <c r="O30"/>
      <c r="P30"/>
    </row>
    <row r="31" spans="1:16" ht="16.5" x14ac:dyDescent="0.3">
      <c r="A31" s="340">
        <v>24</v>
      </c>
      <c r="B31" s="340" t="s">
        <v>724</v>
      </c>
      <c r="C31" s="356">
        <v>6288643</v>
      </c>
      <c r="D31" s="356">
        <v>6169030</v>
      </c>
      <c r="E31" s="356">
        <f t="shared" si="3"/>
        <v>119613</v>
      </c>
      <c r="F31" s="356">
        <v>6067980</v>
      </c>
      <c r="G31" s="356">
        <v>5951326</v>
      </c>
      <c r="H31" s="356">
        <f t="shared" si="4"/>
        <v>116654</v>
      </c>
      <c r="N31"/>
      <c r="O31"/>
      <c r="P31"/>
    </row>
    <row r="32" spans="1:16" ht="16.5" x14ac:dyDescent="0.3">
      <c r="A32" s="340">
        <v>26</v>
      </c>
      <c r="B32" s="340" t="s">
        <v>725</v>
      </c>
      <c r="C32" s="356">
        <v>35934</v>
      </c>
      <c r="D32" s="356">
        <v>32501</v>
      </c>
      <c r="E32" s="356">
        <f t="shared" si="3"/>
        <v>3433</v>
      </c>
      <c r="F32" s="356">
        <v>77602</v>
      </c>
      <c r="G32" s="356">
        <v>77601</v>
      </c>
      <c r="H32" s="356">
        <f t="shared" si="4"/>
        <v>1</v>
      </c>
      <c r="N32"/>
      <c r="O32"/>
      <c r="P32"/>
    </row>
    <row r="33" spans="1:16" x14ac:dyDescent="0.35">
      <c r="A33" s="340">
        <v>29</v>
      </c>
      <c r="B33" s="340" t="s">
        <v>726</v>
      </c>
      <c r="C33" s="356">
        <v>10253664</v>
      </c>
      <c r="D33" s="356">
        <v>10216321</v>
      </c>
      <c r="E33" s="356">
        <f t="shared" si="3"/>
        <v>37343</v>
      </c>
      <c r="F33" s="356">
        <v>6808671</v>
      </c>
      <c r="G33" s="356">
        <v>6629552</v>
      </c>
      <c r="H33" s="356">
        <f t="shared" si="4"/>
        <v>179119</v>
      </c>
      <c r="N33"/>
      <c r="O33"/>
      <c r="P33"/>
    </row>
    <row r="34" spans="1:16" x14ac:dyDescent="0.35">
      <c r="A34" s="340">
        <v>31</v>
      </c>
      <c r="B34" s="340" t="s">
        <v>727</v>
      </c>
      <c r="C34" s="356">
        <v>59356801</v>
      </c>
      <c r="D34" s="356">
        <v>57007497</v>
      </c>
      <c r="E34" s="356">
        <f t="shared" si="3"/>
        <v>2349304</v>
      </c>
      <c r="F34" s="356">
        <v>75388582</v>
      </c>
      <c r="G34" s="356">
        <v>71276658</v>
      </c>
      <c r="H34" s="356">
        <f t="shared" si="4"/>
        <v>4111924</v>
      </c>
      <c r="N34"/>
      <c r="O34"/>
      <c r="P34"/>
    </row>
    <row r="35" spans="1:16" x14ac:dyDescent="0.35">
      <c r="A35" s="340">
        <v>32</v>
      </c>
      <c r="B35" s="340" t="s">
        <v>728</v>
      </c>
      <c r="C35" s="356">
        <v>5115246</v>
      </c>
      <c r="D35" s="356">
        <v>3189466</v>
      </c>
      <c r="E35" s="356">
        <f t="shared" si="3"/>
        <v>1925780</v>
      </c>
      <c r="F35" s="356">
        <v>7583763</v>
      </c>
      <c r="G35" s="356">
        <v>7048176</v>
      </c>
      <c r="H35" s="356">
        <f t="shared" si="4"/>
        <v>535587</v>
      </c>
      <c r="N35"/>
      <c r="O35"/>
      <c r="P35"/>
    </row>
    <row r="36" spans="1:16" s="12" customFormat="1" x14ac:dyDescent="0.35">
      <c r="A36" s="276">
        <v>34</v>
      </c>
      <c r="B36" s="276" t="s">
        <v>729</v>
      </c>
      <c r="C36" s="389">
        <v>6677206</v>
      </c>
      <c r="D36" s="356">
        <v>6407667</v>
      </c>
      <c r="E36" s="356">
        <f t="shared" si="3"/>
        <v>269539</v>
      </c>
      <c r="F36" s="356">
        <v>998348</v>
      </c>
      <c r="G36" s="389">
        <v>644006</v>
      </c>
      <c r="H36" s="356">
        <f t="shared" si="4"/>
        <v>354342</v>
      </c>
      <c r="I36" s="108"/>
      <c r="J36"/>
      <c r="K36"/>
      <c r="L36"/>
      <c r="M36"/>
      <c r="N36"/>
      <c r="O36"/>
      <c r="P36"/>
    </row>
    <row r="37" spans="1:16" s="12" customFormat="1" x14ac:dyDescent="0.35">
      <c r="A37" s="276">
        <v>35</v>
      </c>
      <c r="B37" s="276" t="s">
        <v>732</v>
      </c>
      <c r="C37" s="384"/>
      <c r="D37" s="384"/>
      <c r="E37" s="384"/>
      <c r="F37" s="356">
        <v>9155889</v>
      </c>
      <c r="G37" s="384"/>
      <c r="H37" s="356">
        <f t="shared" si="4"/>
        <v>9155889</v>
      </c>
      <c r="I37" s="108"/>
      <c r="J37"/>
      <c r="K37"/>
      <c r="L37"/>
      <c r="M37"/>
      <c r="N37"/>
      <c r="O37"/>
      <c r="P37"/>
    </row>
    <row r="38" spans="1:16" ht="15" thickBot="1" x14ac:dyDescent="0.4">
      <c r="A38" s="265"/>
      <c r="B38" s="265"/>
      <c r="C38" s="394"/>
      <c r="D38" s="394"/>
      <c r="E38" s="394"/>
      <c r="F38" s="394"/>
      <c r="G38" s="394"/>
      <c r="H38" s="394"/>
      <c r="N38"/>
      <c r="O38"/>
      <c r="P38"/>
    </row>
    <row r="39" spans="1:16" ht="15" thickTop="1" x14ac:dyDescent="0.35">
      <c r="A39" s="615" t="s">
        <v>12</v>
      </c>
      <c r="B39" s="562"/>
      <c r="C39" s="358">
        <f>SUM(C28:C38)</f>
        <v>183836803</v>
      </c>
      <c r="D39" s="358">
        <f>SUM(D28:D38)</f>
        <v>178405648</v>
      </c>
      <c r="E39" s="358">
        <f t="shared" ref="E39:H39" si="5">SUM(E28:E38)</f>
        <v>5431155</v>
      </c>
      <c r="F39" s="358">
        <f t="shared" si="5"/>
        <v>201355150</v>
      </c>
      <c r="G39" s="358">
        <f t="shared" si="5"/>
        <v>186035085</v>
      </c>
      <c r="H39" s="358">
        <f t="shared" si="5"/>
        <v>15320065</v>
      </c>
      <c r="N39"/>
      <c r="O39"/>
      <c r="P39"/>
    </row>
    <row r="40" spans="1:16" x14ac:dyDescent="0.35">
      <c r="A40" s="297"/>
      <c r="B40" s="297"/>
      <c r="C40" s="297"/>
      <c r="D40" s="297"/>
      <c r="E40" s="297"/>
      <c r="F40" s="297"/>
      <c r="G40" s="297"/>
      <c r="H40" s="297"/>
      <c r="N40"/>
      <c r="O40"/>
      <c r="P40"/>
    </row>
    <row r="41" spans="1:16" ht="31.5" customHeight="1" x14ac:dyDescent="0.35">
      <c r="A41" s="495" t="s">
        <v>100</v>
      </c>
      <c r="B41" s="495" t="s">
        <v>2</v>
      </c>
      <c r="C41" s="552" t="s">
        <v>463</v>
      </c>
      <c r="D41" s="552"/>
      <c r="E41" s="552"/>
      <c r="F41" s="552" t="s">
        <v>464</v>
      </c>
      <c r="G41" s="552"/>
      <c r="H41" s="552"/>
      <c r="N41"/>
      <c r="O41"/>
      <c r="P41"/>
    </row>
    <row r="42" spans="1:16" ht="28" x14ac:dyDescent="0.35">
      <c r="A42" s="496"/>
      <c r="B42" s="496"/>
      <c r="C42" s="275" t="s">
        <v>151</v>
      </c>
      <c r="D42" s="275" t="s">
        <v>506</v>
      </c>
      <c r="E42" s="275" t="s">
        <v>101</v>
      </c>
      <c r="F42" s="275" t="s">
        <v>151</v>
      </c>
      <c r="G42" s="275" t="s">
        <v>506</v>
      </c>
      <c r="H42" s="275" t="s">
        <v>101</v>
      </c>
      <c r="N42"/>
      <c r="O42"/>
      <c r="P42"/>
    </row>
    <row r="43" spans="1:16" s="12" customFormat="1" x14ac:dyDescent="0.35">
      <c r="A43" s="301"/>
      <c r="B43" s="276"/>
      <c r="C43" s="267"/>
      <c r="D43" s="267"/>
      <c r="E43" s="267"/>
      <c r="F43" s="267"/>
      <c r="G43" s="267"/>
      <c r="H43" s="267"/>
      <c r="I43" s="108"/>
      <c r="J43"/>
      <c r="K43"/>
      <c r="L43"/>
      <c r="M43"/>
      <c r="N43"/>
      <c r="O43"/>
      <c r="P43"/>
    </row>
    <row r="44" spans="1:16" s="12" customFormat="1" x14ac:dyDescent="0.35">
      <c r="A44" s="301"/>
      <c r="B44" s="276"/>
      <c r="C44" s="267"/>
      <c r="D44" s="267"/>
      <c r="E44" s="267"/>
      <c r="F44" s="267"/>
      <c r="G44" s="267"/>
      <c r="H44" s="267"/>
      <c r="I44" s="108"/>
      <c r="J44"/>
      <c r="K44"/>
      <c r="L44"/>
      <c r="M44"/>
      <c r="N44"/>
      <c r="O44"/>
      <c r="P44"/>
    </row>
    <row r="45" spans="1:16" ht="15" thickBot="1" x14ac:dyDescent="0.4">
      <c r="A45" s="270"/>
      <c r="B45" s="265"/>
      <c r="C45" s="270"/>
      <c r="D45" s="270"/>
      <c r="E45" s="270"/>
      <c r="F45" s="270"/>
      <c r="G45" s="270"/>
      <c r="H45" s="270"/>
      <c r="N45"/>
      <c r="O45"/>
      <c r="P45"/>
    </row>
    <row r="46" spans="1:16" ht="15" thickTop="1" x14ac:dyDescent="0.35">
      <c r="A46" s="615" t="s">
        <v>12</v>
      </c>
      <c r="B46" s="562"/>
      <c r="C46" s="249"/>
      <c r="D46" s="249"/>
      <c r="E46" s="249"/>
      <c r="F46" s="249"/>
      <c r="G46" s="249"/>
      <c r="H46" s="249"/>
      <c r="N46"/>
      <c r="O46"/>
      <c r="P46"/>
    </row>
    <row r="47" spans="1:16" x14ac:dyDescent="0.35">
      <c r="A47" s="128"/>
      <c r="B47" s="127"/>
      <c r="C47" s="127"/>
      <c r="D47" s="127"/>
      <c r="E47" s="127"/>
      <c r="F47" s="127"/>
      <c r="G47" s="127"/>
      <c r="H47" s="127"/>
      <c r="N47"/>
      <c r="O47"/>
      <c r="P47"/>
    </row>
    <row r="48" spans="1:16" x14ac:dyDescent="0.35">
      <c r="A48" s="125" t="s">
        <v>312</v>
      </c>
      <c r="B48" s="127"/>
      <c r="C48" s="127"/>
      <c r="D48" s="127"/>
      <c r="E48" s="127"/>
      <c r="F48" s="127"/>
      <c r="G48" s="127"/>
      <c r="H48" s="127"/>
    </row>
    <row r="49" spans="1:8" x14ac:dyDescent="0.35">
      <c r="A49" s="125"/>
      <c r="B49" s="127"/>
      <c r="C49" s="127"/>
      <c r="D49" s="127"/>
      <c r="E49" s="127"/>
      <c r="F49" s="127"/>
      <c r="G49" s="127"/>
      <c r="H49" s="127"/>
    </row>
    <row r="50" spans="1:8" ht="14.25" customHeight="1" x14ac:dyDescent="0.35">
      <c r="A50" s="488" t="s">
        <v>356</v>
      </c>
      <c r="B50" s="490"/>
      <c r="C50" s="127"/>
      <c r="D50" s="127"/>
      <c r="E50" s="127"/>
      <c r="F50" s="127"/>
      <c r="G50" s="127"/>
      <c r="H50" s="127"/>
    </row>
    <row r="51" spans="1:8" x14ac:dyDescent="0.35">
      <c r="A51" s="127"/>
      <c r="B51" s="127"/>
      <c r="C51" s="127"/>
      <c r="D51" s="127"/>
      <c r="E51" s="127"/>
      <c r="F51" s="127"/>
      <c r="G51" s="127"/>
      <c r="H51" s="127"/>
    </row>
  </sheetData>
  <mergeCells count="21">
    <mergeCell ref="A50:B50"/>
    <mergeCell ref="F41:H41"/>
    <mergeCell ref="B17:B18"/>
    <mergeCell ref="C17:E17"/>
    <mergeCell ref="F17:H17"/>
    <mergeCell ref="C41:E41"/>
    <mergeCell ref="B41:B42"/>
    <mergeCell ref="A39:B39"/>
    <mergeCell ref="A46:B46"/>
    <mergeCell ref="A41:A42"/>
    <mergeCell ref="C5:E5"/>
    <mergeCell ref="F5:H5"/>
    <mergeCell ref="B26:B27"/>
    <mergeCell ref="C26:E26"/>
    <mergeCell ref="F26:H26"/>
    <mergeCell ref="B5:B6"/>
    <mergeCell ref="A15:B15"/>
    <mergeCell ref="A22:B22"/>
    <mergeCell ref="A5:A6"/>
    <mergeCell ref="A17:A18"/>
    <mergeCell ref="A26:A27"/>
  </mergeCells>
  <pageMargins left="0.25" right="0.25" top="0.75" bottom="0.75" header="0.3" footer="0.3"/>
  <pageSetup paperSize="9" scale="98"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510F"/>
    <pageSetUpPr fitToPage="1"/>
  </sheetPr>
  <dimension ref="A1:E26"/>
  <sheetViews>
    <sheetView showGridLines="0" topLeftCell="A13" zoomScaleNormal="100" workbookViewId="0">
      <selection activeCell="A6" sqref="A5:B6"/>
    </sheetView>
  </sheetViews>
  <sheetFormatPr baseColWidth="10" defaultColWidth="11.453125" defaultRowHeight="14" x14ac:dyDescent="0.35"/>
  <cols>
    <col min="1" max="1" width="29.1796875" style="121" customWidth="1"/>
    <col min="2" max="2" width="34.54296875" style="121" customWidth="1"/>
    <col min="3" max="3" width="21" style="147" customWidth="1"/>
    <col min="4" max="4" width="14" style="2" bestFit="1" customWidth="1"/>
    <col min="5" max="16384" width="11.453125" style="2"/>
  </cols>
  <sheetData>
    <row r="1" spans="1:5" ht="16.5" x14ac:dyDescent="0.25">
      <c r="A1" s="216" t="s">
        <v>420</v>
      </c>
      <c r="B1" s="216"/>
      <c r="C1" s="172"/>
      <c r="D1" s="1"/>
      <c r="E1" s="1"/>
    </row>
    <row r="2" spans="1:5" ht="12.75" customHeight="1" x14ac:dyDescent="0.25">
      <c r="A2" s="253"/>
      <c r="B2" s="253"/>
    </row>
    <row r="3" spans="1:5" ht="16.5" x14ac:dyDescent="0.25">
      <c r="A3" s="125" t="s">
        <v>421</v>
      </c>
      <c r="B3" s="127"/>
    </row>
    <row r="4" spans="1:5" ht="16.5" x14ac:dyDescent="0.25">
      <c r="A4" s="125"/>
      <c r="B4" s="127"/>
    </row>
    <row r="5" spans="1:5" ht="40.5" customHeight="1" x14ac:dyDescent="0.35">
      <c r="A5" s="484" t="s">
        <v>231</v>
      </c>
      <c r="B5" s="485"/>
    </row>
    <row r="6" spans="1:5" ht="43.5" customHeight="1" x14ac:dyDescent="0.35">
      <c r="A6" s="506" t="s">
        <v>901</v>
      </c>
      <c r="B6" s="508"/>
    </row>
    <row r="7" spans="1:5" ht="16.5" x14ac:dyDescent="0.25">
      <c r="A7" s="127"/>
      <c r="B7" s="127"/>
    </row>
    <row r="8" spans="1:5" ht="16.5" x14ac:dyDescent="0.25">
      <c r="A8" s="127"/>
      <c r="B8" s="127"/>
    </row>
    <row r="9" spans="1:5" ht="23.25" customHeight="1" x14ac:dyDescent="0.3">
      <c r="A9" s="617" t="s">
        <v>733</v>
      </c>
      <c r="B9" s="617"/>
    </row>
    <row r="10" spans="1:5" ht="16.5" x14ac:dyDescent="0.3">
      <c r="A10" s="137"/>
      <c r="B10" s="352"/>
    </row>
    <row r="11" spans="1:5" ht="16.5" x14ac:dyDescent="0.3">
      <c r="A11" s="344" t="s">
        <v>734</v>
      </c>
      <c r="B11" s="277">
        <v>51891562000</v>
      </c>
    </row>
    <row r="12" spans="1:5" ht="16.5" x14ac:dyDescent="0.3">
      <c r="A12" s="344" t="s">
        <v>736</v>
      </c>
      <c r="B12" s="277">
        <v>-236233000</v>
      </c>
    </row>
    <row r="13" spans="1:5" x14ac:dyDescent="0.3">
      <c r="A13" s="345" t="s">
        <v>871</v>
      </c>
      <c r="B13" s="346">
        <f>SUM(B11:B12)</f>
        <v>51655329000</v>
      </c>
    </row>
    <row r="14" spans="1:5" ht="16.5" x14ac:dyDescent="0.3">
      <c r="A14" s="137"/>
      <c r="B14" s="347"/>
    </row>
    <row r="15" spans="1:5" ht="16.5" x14ac:dyDescent="0.3">
      <c r="A15" s="345" t="s">
        <v>735</v>
      </c>
      <c r="B15" s="346">
        <f>SUM(B16:B18)</f>
        <v>501832359000</v>
      </c>
    </row>
    <row r="16" spans="1:5" ht="16.5" x14ac:dyDescent="0.3">
      <c r="A16" s="344" t="s">
        <v>872</v>
      </c>
      <c r="B16" s="277">
        <v>89152920000</v>
      </c>
    </row>
    <row r="17" spans="1:2" ht="16.5" x14ac:dyDescent="0.3">
      <c r="A17" s="344" t="s">
        <v>736</v>
      </c>
      <c r="B17" s="277">
        <v>343320215000</v>
      </c>
    </row>
    <row r="18" spans="1:2" ht="16.5" x14ac:dyDescent="0.3">
      <c r="A18" s="344" t="s">
        <v>738</v>
      </c>
      <c r="B18" s="277">
        <f>69359224000</f>
        <v>69359224000</v>
      </c>
    </row>
    <row r="19" spans="1:2" ht="16.5" x14ac:dyDescent="0.3">
      <c r="A19" s="137"/>
      <c r="B19" s="348"/>
    </row>
    <row r="20" spans="1:2" ht="18.75" customHeight="1" x14ac:dyDescent="0.3">
      <c r="A20" s="342" t="s">
        <v>737</v>
      </c>
      <c r="B20" s="343">
        <f>+B15+B13</f>
        <v>553487688000</v>
      </c>
    </row>
    <row r="21" spans="1:2" ht="16.5" x14ac:dyDescent="0.25">
      <c r="A21" s="127"/>
      <c r="B21" s="127"/>
    </row>
    <row r="22" spans="1:2" ht="16.5" x14ac:dyDescent="0.25">
      <c r="A22" s="127"/>
      <c r="B22" s="349"/>
    </row>
    <row r="23" spans="1:2" x14ac:dyDescent="0.35">
      <c r="A23" s="125" t="s">
        <v>346</v>
      </c>
      <c r="B23" s="127"/>
    </row>
    <row r="24" spans="1:2" ht="16.5" x14ac:dyDescent="0.25">
      <c r="A24" s="125"/>
      <c r="B24" s="127"/>
    </row>
    <row r="25" spans="1:2" ht="72.75" customHeight="1" x14ac:dyDescent="0.25">
      <c r="A25" s="506" t="s">
        <v>900</v>
      </c>
      <c r="B25" s="508"/>
    </row>
    <row r="26" spans="1:2" ht="16.5" x14ac:dyDescent="0.25">
      <c r="A26" s="127"/>
      <c r="B26" s="127"/>
    </row>
  </sheetData>
  <mergeCells count="4">
    <mergeCell ref="A5:B5"/>
    <mergeCell ref="A6:B6"/>
    <mergeCell ref="A9:B9"/>
    <mergeCell ref="A25:B25"/>
  </mergeCells>
  <pageMargins left="0.25" right="0.25" top="0.75" bottom="0.75" header="0.3" footer="0.3"/>
  <pageSetup paperSize="9"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E10"/>
  <sheetViews>
    <sheetView showGridLines="0" zoomScaleNormal="100" workbookViewId="0"/>
  </sheetViews>
  <sheetFormatPr baseColWidth="10" defaultColWidth="11.453125" defaultRowHeight="14" x14ac:dyDescent="0.35"/>
  <cols>
    <col min="1" max="1" width="18.7265625" style="2" customWidth="1"/>
    <col min="2" max="2" width="24" style="2" customWidth="1"/>
    <col min="3" max="4" width="11.453125" style="2"/>
    <col min="5" max="5" width="15.453125" style="2" customWidth="1"/>
    <col min="6" max="16384" width="11.453125" style="2"/>
  </cols>
  <sheetData>
    <row r="1" spans="1:5" x14ac:dyDescent="0.35">
      <c r="A1" s="1" t="s">
        <v>418</v>
      </c>
      <c r="B1" s="1"/>
      <c r="C1" s="1"/>
      <c r="D1" s="1"/>
    </row>
    <row r="3" spans="1:5" x14ac:dyDescent="0.35">
      <c r="A3" s="74" t="s">
        <v>419</v>
      </c>
    </row>
    <row r="4" spans="1:5" ht="15" x14ac:dyDescent="0.25">
      <c r="A4" s="74"/>
    </row>
    <row r="5" spans="1:5" ht="42.75" x14ac:dyDescent="0.25">
      <c r="A5" s="516" t="s">
        <v>113</v>
      </c>
      <c r="B5" s="516"/>
      <c r="C5" s="516"/>
      <c r="D5" s="516"/>
      <c r="E5" s="84" t="s">
        <v>344</v>
      </c>
    </row>
    <row r="6" spans="1:5" ht="14.25" x14ac:dyDescent="0.25">
      <c r="A6" s="550"/>
      <c r="B6" s="550"/>
      <c r="C6" s="550"/>
      <c r="D6" s="550"/>
      <c r="E6" s="3"/>
    </row>
    <row r="7" spans="1:5" ht="15" customHeight="1" x14ac:dyDescent="0.25"/>
    <row r="8" spans="1:5" x14ac:dyDescent="0.35">
      <c r="A8" s="74" t="s">
        <v>346</v>
      </c>
    </row>
    <row r="9" spans="1:5" ht="15" x14ac:dyDescent="0.25">
      <c r="A9" s="74"/>
    </row>
    <row r="10" spans="1:5" ht="14.25" customHeight="1" x14ac:dyDescent="0.35">
      <c r="A10" s="514" t="s">
        <v>356</v>
      </c>
      <c r="B10" s="515"/>
    </row>
  </sheetData>
  <mergeCells count="3">
    <mergeCell ref="A10:B10"/>
    <mergeCell ref="A5:D5"/>
    <mergeCell ref="A6:D6"/>
  </mergeCells>
  <pageMargins left="0.25" right="0.25"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13"/>
  <sheetViews>
    <sheetView showGridLines="0" zoomScaleNormal="100" workbookViewId="0">
      <selection activeCell="A15" sqref="A15"/>
    </sheetView>
  </sheetViews>
  <sheetFormatPr baseColWidth="10" defaultColWidth="11.453125" defaultRowHeight="14" x14ac:dyDescent="0.35"/>
  <cols>
    <col min="1" max="1" width="41.81640625" style="121" customWidth="1"/>
    <col min="2" max="2" width="12.453125" style="121" bestFit="1" customWidth="1"/>
    <col min="3" max="3" width="11.453125" style="121"/>
    <col min="4" max="16384" width="11.453125" style="2"/>
  </cols>
  <sheetData>
    <row r="1" spans="1:1" x14ac:dyDescent="0.35">
      <c r="A1" s="252" t="s">
        <v>468</v>
      </c>
    </row>
    <row r="2" spans="1:1" ht="16.5" x14ac:dyDescent="0.25">
      <c r="A2" s="109"/>
    </row>
    <row r="3" spans="1:1" x14ac:dyDescent="0.35">
      <c r="A3" s="120" t="s">
        <v>342</v>
      </c>
    </row>
    <row r="4" spans="1:1" ht="10.5" customHeight="1" x14ac:dyDescent="0.25">
      <c r="A4" s="120"/>
    </row>
    <row r="5" spans="1:1" x14ac:dyDescent="0.3">
      <c r="A5" s="108" t="s">
        <v>789</v>
      </c>
    </row>
    <row r="6" spans="1:1" ht="16.5" x14ac:dyDescent="0.25">
      <c r="A6" s="191"/>
    </row>
    <row r="7" spans="1:1" ht="16.5" x14ac:dyDescent="0.25">
      <c r="A7" s="120" t="s">
        <v>144</v>
      </c>
    </row>
    <row r="8" spans="1:1" ht="16.5" x14ac:dyDescent="0.25">
      <c r="A8" s="120"/>
    </row>
    <row r="9" spans="1:1" x14ac:dyDescent="0.3">
      <c r="A9" s="108" t="s">
        <v>790</v>
      </c>
    </row>
    <row r="10" spans="1:1" ht="16.5" x14ac:dyDescent="0.25">
      <c r="A10" s="119"/>
    </row>
    <row r="11" spans="1:1" x14ac:dyDescent="0.35">
      <c r="A11" s="120" t="s">
        <v>312</v>
      </c>
    </row>
    <row r="12" spans="1:1" ht="16.5" x14ac:dyDescent="0.25">
      <c r="A12" s="192"/>
    </row>
    <row r="13" spans="1:1" x14ac:dyDescent="0.35">
      <c r="A13" s="193" t="s">
        <v>356</v>
      </c>
    </row>
  </sheetData>
  <pageMargins left="0.25" right="0.25" top="0.75" bottom="0.75" header="0.3" footer="0.3"/>
  <pageSetup paperSize="9"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510F"/>
  </sheetPr>
  <dimension ref="A1:K9"/>
  <sheetViews>
    <sheetView showGridLines="0" zoomScaleNormal="100" workbookViewId="0">
      <selection activeCell="A3" sqref="A3:F4"/>
    </sheetView>
  </sheetViews>
  <sheetFormatPr baseColWidth="10" defaultColWidth="11.453125" defaultRowHeight="14" x14ac:dyDescent="0.35"/>
  <cols>
    <col min="1" max="1" width="18.7265625" style="121" customWidth="1"/>
    <col min="2" max="2" width="24" style="121" customWidth="1"/>
    <col min="3" max="7" width="11.453125" style="121"/>
    <col min="8" max="16384" width="11.453125" style="2"/>
  </cols>
  <sheetData>
    <row r="1" spans="1:11" x14ac:dyDescent="0.35">
      <c r="A1" s="117" t="s">
        <v>417</v>
      </c>
      <c r="B1" s="117"/>
      <c r="C1" s="117"/>
      <c r="D1" s="117"/>
    </row>
    <row r="2" spans="1:11" ht="15" customHeight="1" x14ac:dyDescent="0.25">
      <c r="A2" s="127"/>
      <c r="B2" s="127"/>
      <c r="C2" s="127"/>
      <c r="D2" s="127"/>
      <c r="E2" s="127"/>
      <c r="F2" s="127"/>
    </row>
    <row r="3" spans="1:11" ht="60" customHeight="1" x14ac:dyDescent="0.35">
      <c r="A3" s="618" t="s">
        <v>903</v>
      </c>
      <c r="B3" s="618"/>
      <c r="C3" s="618"/>
      <c r="D3" s="618"/>
      <c r="E3" s="618"/>
      <c r="F3" s="618"/>
    </row>
    <row r="4" spans="1:11" ht="48.75" customHeight="1" x14ac:dyDescent="0.35">
      <c r="A4" s="618" t="s">
        <v>902</v>
      </c>
      <c r="B4" s="618"/>
      <c r="C4" s="618"/>
      <c r="D4" s="618"/>
      <c r="E4" s="618"/>
      <c r="F4" s="618"/>
      <c r="G4" s="108"/>
      <c r="H4"/>
      <c r="I4"/>
      <c r="J4"/>
      <c r="K4"/>
    </row>
    <row r="5" spans="1:11" ht="54.75" customHeight="1" x14ac:dyDescent="0.3">
      <c r="A5" s="137"/>
      <c r="B5" s="137"/>
      <c r="C5" s="137"/>
      <c r="D5" s="137"/>
      <c r="E5" s="137"/>
      <c r="F5" s="137"/>
      <c r="G5" s="108"/>
      <c r="H5"/>
      <c r="I5"/>
      <c r="J5"/>
      <c r="K5"/>
    </row>
    <row r="6" spans="1:11" ht="16.5" x14ac:dyDescent="0.3">
      <c r="A6" s="137"/>
      <c r="B6" s="137"/>
      <c r="C6" s="137"/>
      <c r="D6" s="137"/>
      <c r="E6" s="137"/>
      <c r="F6" s="137"/>
      <c r="G6" s="108"/>
      <c r="H6"/>
      <c r="I6"/>
      <c r="J6"/>
      <c r="K6"/>
    </row>
    <row r="7" spans="1:11" ht="16.5" x14ac:dyDescent="0.3">
      <c r="A7" s="137"/>
      <c r="B7" s="137"/>
      <c r="C7" s="137"/>
      <c r="D7" s="137"/>
      <c r="E7" s="137"/>
      <c r="F7" s="137"/>
      <c r="G7" s="108"/>
      <c r="H7"/>
      <c r="I7"/>
      <c r="J7"/>
      <c r="K7"/>
    </row>
    <row r="8" spans="1:11" ht="16.5" x14ac:dyDescent="0.3">
      <c r="A8" s="137"/>
      <c r="B8" s="137"/>
      <c r="C8" s="137"/>
      <c r="D8" s="137"/>
      <c r="E8" s="137"/>
      <c r="F8" s="137"/>
      <c r="G8" s="108"/>
      <c r="H8"/>
      <c r="I8"/>
      <c r="J8"/>
      <c r="K8"/>
    </row>
    <row r="9" spans="1:11" ht="16.5" x14ac:dyDescent="0.3">
      <c r="A9" s="108"/>
      <c r="B9" s="108"/>
      <c r="C9" s="108"/>
      <c r="D9" s="108"/>
      <c r="E9" s="108"/>
      <c r="F9" s="108"/>
      <c r="G9" s="108"/>
      <c r="H9"/>
      <c r="I9"/>
      <c r="J9"/>
      <c r="K9"/>
    </row>
  </sheetData>
  <mergeCells count="2">
    <mergeCell ref="A3:F3"/>
    <mergeCell ref="A4:F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7" sqref="P27"/>
    </sheetView>
  </sheetViews>
  <sheetFormatPr baseColWidth="10"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185"/>
  <sheetViews>
    <sheetView showGridLines="0" topLeftCell="A114" zoomScaleNormal="100" workbookViewId="0">
      <selection activeCell="A111" sqref="A111:C111"/>
    </sheetView>
  </sheetViews>
  <sheetFormatPr baseColWidth="10" defaultColWidth="11.453125" defaultRowHeight="14" x14ac:dyDescent="0.35"/>
  <cols>
    <col min="1" max="1" width="13.1796875" style="143" customWidth="1"/>
    <col min="2" max="2" width="13" style="121" customWidth="1"/>
    <col min="3" max="3" width="36.26953125" style="354" customWidth="1"/>
    <col min="4" max="4" width="15.7265625" style="306" customWidth="1"/>
    <col min="5" max="5" width="14.54296875" style="306" customWidth="1"/>
    <col min="6" max="6" width="14.7265625" style="306" customWidth="1"/>
    <col min="7" max="7" width="14.7265625" style="174" customWidth="1"/>
    <col min="8" max="8" width="14.7265625" style="2" customWidth="1"/>
    <col min="9" max="9" width="11.453125" style="2"/>
    <col min="10" max="10" width="16.54296875" style="2" customWidth="1"/>
    <col min="11" max="16384" width="11.453125" style="2"/>
  </cols>
  <sheetData>
    <row r="1" spans="1:11" ht="16.5" x14ac:dyDescent="0.25">
      <c r="A1" s="252" t="s">
        <v>222</v>
      </c>
      <c r="B1" s="122"/>
      <c r="D1" s="326"/>
      <c r="E1" s="326"/>
      <c r="F1" s="326"/>
      <c r="G1" s="1"/>
      <c r="H1" s="117" t="s">
        <v>633</v>
      </c>
    </row>
    <row r="2" spans="1:11" ht="16.5" x14ac:dyDescent="0.25">
      <c r="A2" s="107"/>
    </row>
    <row r="3" spans="1:11" ht="16.5" x14ac:dyDescent="0.25">
      <c r="A3" s="125" t="s">
        <v>347</v>
      </c>
      <c r="B3" s="127"/>
      <c r="C3" s="247"/>
      <c r="D3" s="231"/>
      <c r="E3" s="231"/>
      <c r="F3" s="231"/>
    </row>
    <row r="4" spans="1:11" ht="16.5" x14ac:dyDescent="0.25">
      <c r="A4" s="125"/>
      <c r="B4" s="127"/>
      <c r="C4" s="247"/>
      <c r="D4" s="231"/>
      <c r="E4" s="231"/>
      <c r="F4" s="231"/>
    </row>
    <row r="5" spans="1:11" s="115" customFormat="1" ht="14.25" customHeight="1" x14ac:dyDescent="0.25">
      <c r="A5" s="123" t="s">
        <v>553</v>
      </c>
      <c r="B5" s="124"/>
      <c r="C5" s="124"/>
      <c r="D5" s="230"/>
      <c r="E5" s="230"/>
      <c r="F5" s="230"/>
    </row>
    <row r="6" spans="1:11" ht="16.5" x14ac:dyDescent="0.25">
      <c r="A6" s="128"/>
      <c r="B6" s="127"/>
      <c r="C6" s="247"/>
      <c r="D6" s="231"/>
      <c r="E6" s="231"/>
      <c r="F6" s="231"/>
      <c r="H6" s="61" t="s">
        <v>803</v>
      </c>
      <c r="I6" s="61" t="s">
        <v>804</v>
      </c>
    </row>
    <row r="7" spans="1:11" ht="14.25" customHeight="1" x14ac:dyDescent="0.35">
      <c r="A7" s="495" t="s">
        <v>5</v>
      </c>
      <c r="B7" s="495" t="s">
        <v>6</v>
      </c>
      <c r="C7" s="495" t="s">
        <v>7</v>
      </c>
      <c r="D7" s="497" t="s">
        <v>344</v>
      </c>
      <c r="E7" s="498"/>
      <c r="F7" s="499"/>
      <c r="H7" s="195">
        <f>+F20+F53+F86+F120+F146</f>
        <v>118555</v>
      </c>
      <c r="I7" s="61">
        <v>118555</v>
      </c>
    </row>
    <row r="8" spans="1:11" ht="33.75" customHeight="1" x14ac:dyDescent="0.35">
      <c r="A8" s="496"/>
      <c r="B8" s="496"/>
      <c r="C8" s="496"/>
      <c r="D8" s="463" t="s">
        <v>8</v>
      </c>
      <c r="E8" s="463" t="s">
        <v>9</v>
      </c>
      <c r="F8" s="463" t="s">
        <v>10</v>
      </c>
      <c r="H8" s="196">
        <f>+F36+F62+F104+F129+F156</f>
        <v>73565</v>
      </c>
      <c r="I8" s="61">
        <v>73565</v>
      </c>
      <c r="J8" s="104" t="s">
        <v>805</v>
      </c>
    </row>
    <row r="9" spans="1:11" ht="14.25" customHeight="1" x14ac:dyDescent="0.25">
      <c r="A9" s="130">
        <v>1</v>
      </c>
      <c r="B9" s="152" t="s">
        <v>556</v>
      </c>
      <c r="C9" s="351" t="s">
        <v>603</v>
      </c>
      <c r="D9" s="356">
        <v>2690</v>
      </c>
      <c r="E9" s="356">
        <v>0</v>
      </c>
      <c r="F9" s="356">
        <f>+D9+E9</f>
        <v>2690</v>
      </c>
      <c r="J9" s="72"/>
      <c r="K9" s="72"/>
    </row>
    <row r="10" spans="1:11" ht="16.5" x14ac:dyDescent="0.25">
      <c r="A10" s="130">
        <v>2</v>
      </c>
      <c r="B10" s="152" t="s">
        <v>785</v>
      </c>
      <c r="C10" s="351" t="s">
        <v>604</v>
      </c>
      <c r="D10" s="356">
        <v>1529</v>
      </c>
      <c r="E10" s="356">
        <v>0</v>
      </c>
      <c r="F10" s="356">
        <f t="shared" ref="F10:F18" si="0">+D10+E10</f>
        <v>1529</v>
      </c>
      <c r="J10" s="72"/>
      <c r="K10" s="72"/>
    </row>
    <row r="11" spans="1:11" ht="16.5" x14ac:dyDescent="0.25">
      <c r="A11" s="130">
        <v>3</v>
      </c>
      <c r="B11" s="152" t="s">
        <v>786</v>
      </c>
      <c r="C11" s="351" t="s">
        <v>605</v>
      </c>
      <c r="D11" s="356">
        <v>1388</v>
      </c>
      <c r="E11" s="356">
        <v>0</v>
      </c>
      <c r="F11" s="356">
        <f t="shared" si="0"/>
        <v>1388</v>
      </c>
      <c r="H11" s="441">
        <f>+F20+F53+F86+F120+F146</f>
        <v>118555</v>
      </c>
      <c r="J11" s="72"/>
      <c r="K11" s="72"/>
    </row>
    <row r="12" spans="1:11" ht="16.5" x14ac:dyDescent="0.25">
      <c r="A12" s="130">
        <v>4</v>
      </c>
      <c r="B12" s="152" t="s">
        <v>787</v>
      </c>
      <c r="C12" s="351" t="s">
        <v>606</v>
      </c>
      <c r="D12" s="356">
        <v>772</v>
      </c>
      <c r="E12" s="356">
        <v>0</v>
      </c>
      <c r="F12" s="356">
        <f t="shared" si="0"/>
        <v>772</v>
      </c>
    </row>
    <row r="13" spans="1:11" ht="16.5" x14ac:dyDescent="0.25">
      <c r="A13" s="130">
        <v>5</v>
      </c>
      <c r="B13" s="152" t="s">
        <v>558</v>
      </c>
      <c r="C13" s="351" t="s">
        <v>607</v>
      </c>
      <c r="D13" s="356">
        <v>0</v>
      </c>
      <c r="E13" s="356">
        <v>691</v>
      </c>
      <c r="F13" s="356">
        <f t="shared" si="0"/>
        <v>691</v>
      </c>
      <c r="H13" s="147">
        <f>+F20+F53+F86+F120+F146</f>
        <v>118555</v>
      </c>
    </row>
    <row r="14" spans="1:11" ht="33" x14ac:dyDescent="0.25">
      <c r="A14" s="130">
        <v>6</v>
      </c>
      <c r="B14" s="152" t="s">
        <v>788</v>
      </c>
      <c r="C14" s="351" t="s">
        <v>608</v>
      </c>
      <c r="D14" s="356">
        <v>499</v>
      </c>
      <c r="E14" s="356">
        <v>0</v>
      </c>
      <c r="F14" s="356">
        <f t="shared" si="0"/>
        <v>499</v>
      </c>
      <c r="H14" s="2">
        <v>76565</v>
      </c>
    </row>
    <row r="15" spans="1:11" ht="16.5" x14ac:dyDescent="0.25">
      <c r="A15" s="130">
        <v>7</v>
      </c>
      <c r="B15" s="152" t="s">
        <v>560</v>
      </c>
      <c r="C15" s="351" t="s">
        <v>609</v>
      </c>
      <c r="D15" s="356">
        <v>0</v>
      </c>
      <c r="E15" s="356">
        <v>320</v>
      </c>
      <c r="F15" s="356">
        <f t="shared" si="0"/>
        <v>320</v>
      </c>
      <c r="H15" s="147"/>
    </row>
    <row r="16" spans="1:11" ht="16.5" x14ac:dyDescent="0.25">
      <c r="A16" s="130">
        <v>8</v>
      </c>
      <c r="B16" s="152" t="s">
        <v>564</v>
      </c>
      <c r="C16" s="351" t="s">
        <v>610</v>
      </c>
      <c r="D16" s="356">
        <v>0</v>
      </c>
      <c r="E16" s="356">
        <v>92</v>
      </c>
      <c r="F16" s="356">
        <f t="shared" si="0"/>
        <v>92</v>
      </c>
      <c r="H16" s="147">
        <f>+H14-H13</f>
        <v>-41990</v>
      </c>
    </row>
    <row r="17" spans="1:11" ht="16.5" x14ac:dyDescent="0.25">
      <c r="A17" s="130">
        <v>9</v>
      </c>
      <c r="B17" s="152" t="s">
        <v>566</v>
      </c>
      <c r="C17" s="351" t="s">
        <v>611</v>
      </c>
      <c r="D17" s="356">
        <v>0</v>
      </c>
      <c r="E17" s="356">
        <v>44</v>
      </c>
      <c r="F17" s="356">
        <f t="shared" si="0"/>
        <v>44</v>
      </c>
    </row>
    <row r="18" spans="1:11" ht="16.5" x14ac:dyDescent="0.25">
      <c r="A18" s="130">
        <v>10</v>
      </c>
      <c r="B18" s="152" t="s">
        <v>568</v>
      </c>
      <c r="C18" s="351" t="s">
        <v>612</v>
      </c>
      <c r="D18" s="356">
        <v>0</v>
      </c>
      <c r="E18" s="356">
        <v>10</v>
      </c>
      <c r="F18" s="356">
        <f t="shared" si="0"/>
        <v>10</v>
      </c>
    </row>
    <row r="19" spans="1:11" ht="15" customHeight="1" thickBot="1" x14ac:dyDescent="0.3">
      <c r="A19" s="500" t="s">
        <v>11</v>
      </c>
      <c r="B19" s="501"/>
      <c r="C19" s="502"/>
      <c r="D19" s="357"/>
      <c r="E19" s="357"/>
      <c r="F19" s="357"/>
    </row>
    <row r="20" spans="1:11" s="74" customFormat="1" ht="17.25" thickTop="1" x14ac:dyDescent="0.25">
      <c r="A20" s="154" t="s">
        <v>12</v>
      </c>
      <c r="B20" s="155"/>
      <c r="C20" s="350"/>
      <c r="D20" s="358">
        <f>SUM(D9:D19)</f>
        <v>6878</v>
      </c>
      <c r="E20" s="358">
        <f>SUM(E9:E19)</f>
        <v>1157</v>
      </c>
      <c r="F20" s="358">
        <f>SUM(F9:F19)</f>
        <v>8035</v>
      </c>
    </row>
    <row r="21" spans="1:11" ht="16.5" x14ac:dyDescent="0.25">
      <c r="A21" s="133"/>
      <c r="B21" s="133"/>
      <c r="C21" s="133"/>
      <c r="D21" s="474"/>
      <c r="E21" s="474"/>
      <c r="F21" s="440"/>
      <c r="G21" s="67"/>
      <c r="H21" s="67"/>
    </row>
    <row r="22" spans="1:11" ht="16.5" x14ac:dyDescent="0.25">
      <c r="A22" s="484" t="s">
        <v>473</v>
      </c>
      <c r="B22" s="485"/>
      <c r="C22" s="133"/>
      <c r="D22" s="474"/>
      <c r="E22" s="474"/>
      <c r="F22" s="440"/>
      <c r="G22" s="67"/>
      <c r="H22" s="67"/>
    </row>
    <row r="23" spans="1:11" ht="16.5" x14ac:dyDescent="0.25">
      <c r="A23" s="488">
        <v>10</v>
      </c>
      <c r="B23" s="490"/>
      <c r="C23" s="133"/>
      <c r="D23" s="474"/>
      <c r="E23" s="474"/>
      <c r="F23" s="440"/>
      <c r="G23" s="67"/>
      <c r="H23" s="67"/>
    </row>
    <row r="24" spans="1:11" ht="16.5" x14ac:dyDescent="0.25">
      <c r="A24" s="140"/>
      <c r="B24" s="128"/>
      <c r="C24" s="247"/>
      <c r="D24" s="231"/>
      <c r="E24" s="231"/>
      <c r="F24" s="231"/>
    </row>
    <row r="25" spans="1:11" ht="14.25" customHeight="1" x14ac:dyDescent="0.35">
      <c r="A25" s="495" t="s">
        <v>5</v>
      </c>
      <c r="B25" s="495" t="s">
        <v>6</v>
      </c>
      <c r="C25" s="495" t="s">
        <v>7</v>
      </c>
      <c r="D25" s="497" t="s">
        <v>345</v>
      </c>
      <c r="E25" s="498"/>
      <c r="F25" s="499"/>
    </row>
    <row r="26" spans="1:11" ht="28" x14ac:dyDescent="0.35">
      <c r="A26" s="496"/>
      <c r="B26" s="496"/>
      <c r="C26" s="496"/>
      <c r="D26" s="463" t="s">
        <v>8</v>
      </c>
      <c r="E26" s="463" t="s">
        <v>9</v>
      </c>
      <c r="F26" s="463" t="s">
        <v>10</v>
      </c>
    </row>
    <row r="27" spans="1:11" ht="14.25" customHeight="1" x14ac:dyDescent="0.3">
      <c r="A27" s="130">
        <v>1</v>
      </c>
      <c r="B27" s="134" t="s">
        <v>554</v>
      </c>
      <c r="C27" s="234" t="s">
        <v>555</v>
      </c>
      <c r="D27" s="475">
        <v>3432</v>
      </c>
      <c r="E27" s="475"/>
      <c r="F27" s="475">
        <f>+D27+E27</f>
        <v>3432</v>
      </c>
      <c r="J27" s="72"/>
      <c r="K27" s="72"/>
    </row>
    <row r="28" spans="1:11" ht="16.5" x14ac:dyDescent="0.3">
      <c r="A28" s="130">
        <v>2</v>
      </c>
      <c r="B28" s="134" t="s">
        <v>556</v>
      </c>
      <c r="C28" s="234" t="s">
        <v>557</v>
      </c>
      <c r="D28" s="475">
        <v>1173</v>
      </c>
      <c r="E28" s="475"/>
      <c r="F28" s="475">
        <f t="shared" ref="F28:F35" si="1">+D28+E28</f>
        <v>1173</v>
      </c>
      <c r="J28" s="72"/>
      <c r="K28" s="72"/>
    </row>
    <row r="29" spans="1:11" ht="28" x14ac:dyDescent="0.3">
      <c r="A29" s="130">
        <v>3</v>
      </c>
      <c r="B29" s="134" t="s">
        <v>558</v>
      </c>
      <c r="C29" s="234" t="s">
        <v>559</v>
      </c>
      <c r="D29" s="475"/>
      <c r="E29" s="475">
        <v>691</v>
      </c>
      <c r="F29" s="475">
        <f t="shared" si="1"/>
        <v>691</v>
      </c>
      <c r="J29" s="72"/>
      <c r="K29" s="72"/>
    </row>
    <row r="30" spans="1:11" ht="16.5" x14ac:dyDescent="0.3">
      <c r="A30" s="130">
        <v>4</v>
      </c>
      <c r="B30" s="134" t="s">
        <v>560</v>
      </c>
      <c r="C30" s="234" t="s">
        <v>561</v>
      </c>
      <c r="D30" s="475"/>
      <c r="E30" s="475">
        <v>320</v>
      </c>
      <c r="F30" s="475">
        <f t="shared" si="1"/>
        <v>320</v>
      </c>
    </row>
    <row r="31" spans="1:11" ht="16.5" x14ac:dyDescent="0.3">
      <c r="A31" s="130">
        <v>5</v>
      </c>
      <c r="B31" s="134" t="s">
        <v>562</v>
      </c>
      <c r="C31" s="234" t="s">
        <v>563</v>
      </c>
      <c r="D31" s="475">
        <v>224</v>
      </c>
      <c r="E31" s="475"/>
      <c r="F31" s="475">
        <f t="shared" si="1"/>
        <v>224</v>
      </c>
    </row>
    <row r="32" spans="1:11" ht="16.5" x14ac:dyDescent="0.3">
      <c r="A32" s="130">
        <v>6</v>
      </c>
      <c r="B32" s="134" t="s">
        <v>564</v>
      </c>
      <c r="C32" s="234" t="s">
        <v>565</v>
      </c>
      <c r="D32" s="475"/>
      <c r="E32" s="475">
        <v>92</v>
      </c>
      <c r="F32" s="475">
        <f t="shared" si="1"/>
        <v>92</v>
      </c>
    </row>
    <row r="33" spans="1:8" ht="16.5" x14ac:dyDescent="0.3">
      <c r="A33" s="130">
        <v>7</v>
      </c>
      <c r="B33" s="134" t="s">
        <v>566</v>
      </c>
      <c r="C33" s="234" t="s">
        <v>567</v>
      </c>
      <c r="D33" s="475"/>
      <c r="E33" s="475">
        <v>44</v>
      </c>
      <c r="F33" s="475">
        <f t="shared" si="1"/>
        <v>44</v>
      </c>
    </row>
    <row r="34" spans="1:8" ht="16.5" x14ac:dyDescent="0.3">
      <c r="A34" s="130">
        <v>8</v>
      </c>
      <c r="B34" s="134" t="s">
        <v>568</v>
      </c>
      <c r="C34" s="234" t="s">
        <v>569</v>
      </c>
      <c r="D34" s="475"/>
      <c r="E34" s="475">
        <v>10</v>
      </c>
      <c r="F34" s="475">
        <f t="shared" si="1"/>
        <v>10</v>
      </c>
    </row>
    <row r="35" spans="1:8" ht="15" customHeight="1" thickBot="1" x14ac:dyDescent="0.35">
      <c r="A35" s="500" t="s">
        <v>11</v>
      </c>
      <c r="B35" s="501"/>
      <c r="C35" s="502"/>
      <c r="D35" s="141"/>
      <c r="E35" s="141"/>
      <c r="F35" s="475">
        <f t="shared" si="1"/>
        <v>0</v>
      </c>
    </row>
    <row r="36" spans="1:8" ht="17.25" thickTop="1" x14ac:dyDescent="0.3">
      <c r="A36" s="131" t="s">
        <v>12</v>
      </c>
      <c r="B36" s="132"/>
      <c r="C36" s="132"/>
      <c r="D36" s="476">
        <f>SUM(D27:D35)</f>
        <v>4829</v>
      </c>
      <c r="E36" s="476">
        <f>SUM(E27:E35)</f>
        <v>1157</v>
      </c>
      <c r="F36" s="476">
        <f>SUM(F27:F35)</f>
        <v>5986</v>
      </c>
      <c r="H36" s="445">
        <f>+F36+F62+F104+F129+F156</f>
        <v>73565</v>
      </c>
    </row>
    <row r="37" spans="1:8" ht="16.5" x14ac:dyDescent="0.25">
      <c r="A37" s="133"/>
      <c r="B37" s="133"/>
      <c r="C37" s="133"/>
      <c r="D37" s="474"/>
      <c r="E37" s="474"/>
      <c r="F37" s="440"/>
      <c r="G37" s="67"/>
      <c r="H37" s="67"/>
    </row>
    <row r="38" spans="1:8" ht="16.5" x14ac:dyDescent="0.25">
      <c r="A38" s="484" t="s">
        <v>472</v>
      </c>
      <c r="B38" s="485"/>
      <c r="C38" s="133"/>
      <c r="D38" s="474"/>
      <c r="E38" s="474"/>
      <c r="F38" s="440"/>
      <c r="G38" s="67"/>
      <c r="H38" s="67"/>
    </row>
    <row r="39" spans="1:8" ht="16.5" x14ac:dyDescent="0.25">
      <c r="A39" s="488">
        <v>8</v>
      </c>
      <c r="B39" s="490"/>
      <c r="C39" s="133"/>
      <c r="D39" s="474"/>
      <c r="E39" s="474"/>
      <c r="F39" s="440"/>
      <c r="G39" s="67"/>
      <c r="H39" s="67"/>
    </row>
    <row r="40" spans="1:8" ht="16.5" x14ac:dyDescent="0.25">
      <c r="A40" s="140"/>
      <c r="B40" s="127"/>
      <c r="C40" s="247"/>
      <c r="D40" s="231"/>
      <c r="E40" s="231"/>
      <c r="F40" s="231"/>
    </row>
    <row r="41" spans="1:8" ht="16.5" hidden="1" x14ac:dyDescent="0.25">
      <c r="A41" s="125" t="s">
        <v>346</v>
      </c>
      <c r="B41" s="127"/>
      <c r="C41" s="247"/>
      <c r="D41" s="231"/>
      <c r="E41" s="231"/>
      <c r="F41" s="231"/>
    </row>
    <row r="42" spans="1:8" ht="16.5" hidden="1" x14ac:dyDescent="0.25">
      <c r="A42" s="140"/>
      <c r="B42" s="127"/>
      <c r="C42" s="247"/>
      <c r="D42" s="231"/>
      <c r="E42" s="231"/>
      <c r="F42" s="231"/>
    </row>
    <row r="43" spans="1:8" ht="14.25" hidden="1" customHeight="1" x14ac:dyDescent="0.25">
      <c r="A43" s="488" t="s">
        <v>356</v>
      </c>
      <c r="B43" s="489"/>
      <c r="C43" s="490"/>
      <c r="D43" s="231"/>
      <c r="E43" s="231"/>
      <c r="F43" s="231"/>
    </row>
    <row r="44" spans="1:8" ht="16.5" hidden="1" x14ac:dyDescent="0.25">
      <c r="A44" s="140"/>
      <c r="B44" s="127"/>
      <c r="C44" s="247"/>
      <c r="D44" s="231"/>
      <c r="E44" s="231"/>
      <c r="F44" s="231"/>
    </row>
    <row r="45" spans="1:8" ht="15" customHeight="1" x14ac:dyDescent="0.3">
      <c r="A45" s="136" t="s">
        <v>570</v>
      </c>
      <c r="B45" s="137"/>
      <c r="C45" s="246"/>
      <c r="D45" s="231"/>
      <c r="E45" s="231"/>
      <c r="F45" s="231"/>
    </row>
    <row r="46" spans="1:8" ht="16.5" x14ac:dyDescent="0.25">
      <c r="A46" s="128"/>
      <c r="B46" s="127"/>
      <c r="C46" s="247"/>
      <c r="D46" s="231"/>
      <c r="E46" s="231"/>
      <c r="F46" s="231"/>
    </row>
    <row r="47" spans="1:8" ht="14.25" customHeight="1" x14ac:dyDescent="0.35">
      <c r="A47" s="495" t="s">
        <v>5</v>
      </c>
      <c r="B47" s="495" t="s">
        <v>6</v>
      </c>
      <c r="C47" s="495" t="s">
        <v>7</v>
      </c>
      <c r="D47" s="497" t="s">
        <v>344</v>
      </c>
      <c r="E47" s="498"/>
      <c r="F47" s="499"/>
    </row>
    <row r="48" spans="1:8" ht="28" x14ac:dyDescent="0.35">
      <c r="A48" s="496"/>
      <c r="B48" s="496"/>
      <c r="C48" s="496"/>
      <c r="D48" s="463" t="s">
        <v>8</v>
      </c>
      <c r="E48" s="463" t="s">
        <v>9</v>
      </c>
      <c r="F48" s="463" t="s">
        <v>10</v>
      </c>
    </row>
    <row r="49" spans="1:11" ht="14.25" customHeight="1" x14ac:dyDescent="0.25">
      <c r="A49" s="144">
        <v>1</v>
      </c>
      <c r="B49" s="442" t="s">
        <v>791</v>
      </c>
      <c r="C49" s="442" t="s">
        <v>613</v>
      </c>
      <c r="D49" s="356">
        <v>1119</v>
      </c>
      <c r="E49" s="356">
        <v>0</v>
      </c>
      <c r="F49" s="356">
        <f>SUM(D49:E49)</f>
        <v>1119</v>
      </c>
      <c r="J49" s="72"/>
      <c r="K49" s="72"/>
    </row>
    <row r="50" spans="1:11" ht="16.5" x14ac:dyDescent="0.25">
      <c r="A50" s="144">
        <v>2</v>
      </c>
      <c r="B50" s="442" t="s">
        <v>571</v>
      </c>
      <c r="C50" s="442" t="s">
        <v>614</v>
      </c>
      <c r="D50" s="356">
        <v>0</v>
      </c>
      <c r="E50" s="356">
        <v>1</v>
      </c>
      <c r="F50" s="356">
        <f t="shared" ref="F50:F51" si="2">SUM(D50:E50)</f>
        <v>1</v>
      </c>
      <c r="J50" s="72"/>
      <c r="K50" s="72"/>
    </row>
    <row r="51" spans="1:11" ht="33" x14ac:dyDescent="0.25">
      <c r="A51" s="144">
        <v>3</v>
      </c>
      <c r="B51" s="442" t="s">
        <v>792</v>
      </c>
      <c r="C51" s="442" t="s">
        <v>615</v>
      </c>
      <c r="D51" s="356">
        <v>0</v>
      </c>
      <c r="E51" s="356">
        <v>0</v>
      </c>
      <c r="F51" s="356">
        <f t="shared" si="2"/>
        <v>0</v>
      </c>
      <c r="J51" s="72"/>
      <c r="K51" s="72"/>
    </row>
    <row r="52" spans="1:11" ht="17.25" thickBot="1" x14ac:dyDescent="0.3">
      <c r="A52" s="503" t="s">
        <v>11</v>
      </c>
      <c r="B52" s="504"/>
      <c r="C52" s="505"/>
      <c r="D52" s="357"/>
      <c r="E52" s="357"/>
      <c r="F52" s="357"/>
    </row>
    <row r="53" spans="1:11" ht="17.25" thickTop="1" x14ac:dyDescent="0.25">
      <c r="A53" s="443" t="s">
        <v>12</v>
      </c>
      <c r="B53" s="444"/>
      <c r="C53" s="444"/>
      <c r="D53" s="358">
        <f>SUM(D49:D52)</f>
        <v>1119</v>
      </c>
      <c r="E53" s="358">
        <f>SUM(E49:E52)</f>
        <v>1</v>
      </c>
      <c r="F53" s="358">
        <f>SUM(F49:F52)</f>
        <v>1120</v>
      </c>
    </row>
    <row r="54" spans="1:11" ht="16.5" x14ac:dyDescent="0.25">
      <c r="A54" s="133"/>
      <c r="B54" s="133"/>
      <c r="C54" s="133"/>
      <c r="D54" s="474"/>
      <c r="E54" s="474"/>
      <c r="F54" s="440"/>
      <c r="G54" s="67"/>
      <c r="H54" s="67"/>
    </row>
    <row r="55" spans="1:11" ht="16.5" x14ac:dyDescent="0.25">
      <c r="A55" s="484" t="s">
        <v>473</v>
      </c>
      <c r="B55" s="485"/>
      <c r="C55" s="133"/>
      <c r="D55" s="474"/>
      <c r="E55" s="474"/>
      <c r="F55" s="440"/>
      <c r="G55" s="67"/>
      <c r="H55" s="67"/>
    </row>
    <row r="56" spans="1:11" ht="16.5" x14ac:dyDescent="0.25">
      <c r="A56" s="488">
        <v>3</v>
      </c>
      <c r="B56" s="490"/>
      <c r="C56" s="133"/>
      <c r="D56" s="474"/>
      <c r="E56" s="474"/>
      <c r="F56" s="440"/>
      <c r="G56" s="67"/>
      <c r="H56" s="67"/>
    </row>
    <row r="57" spans="1:11" ht="16.5" x14ac:dyDescent="0.25">
      <c r="A57" s="140"/>
      <c r="B57" s="128"/>
      <c r="C57" s="247"/>
      <c r="D57" s="231"/>
      <c r="E57" s="231"/>
      <c r="F57" s="231"/>
    </row>
    <row r="58" spans="1:11" x14ac:dyDescent="0.35">
      <c r="A58" s="495" t="s">
        <v>5</v>
      </c>
      <c r="B58" s="495" t="s">
        <v>6</v>
      </c>
      <c r="C58" s="495" t="s">
        <v>7</v>
      </c>
      <c r="D58" s="497" t="s">
        <v>345</v>
      </c>
      <c r="E58" s="498"/>
      <c r="F58" s="499"/>
    </row>
    <row r="59" spans="1:11" ht="15" customHeight="1" x14ac:dyDescent="0.35">
      <c r="A59" s="496"/>
      <c r="B59" s="496"/>
      <c r="C59" s="496"/>
      <c r="D59" s="463" t="s">
        <v>8</v>
      </c>
      <c r="E59" s="463" t="s">
        <v>9</v>
      </c>
      <c r="F59" s="463" t="s">
        <v>10</v>
      </c>
    </row>
    <row r="60" spans="1:11" ht="16.5" x14ac:dyDescent="0.3">
      <c r="A60" s="130">
        <v>1</v>
      </c>
      <c r="B60" s="134" t="s">
        <v>571</v>
      </c>
      <c r="C60" s="234" t="s">
        <v>572</v>
      </c>
      <c r="D60" s="477">
        <v>1</v>
      </c>
      <c r="E60" s="477"/>
      <c r="F60" s="477">
        <f>SUM(D60:E60)</f>
        <v>1</v>
      </c>
    </row>
    <row r="61" spans="1:11" ht="17.25" thickBot="1" x14ac:dyDescent="0.3">
      <c r="A61" s="500" t="s">
        <v>11</v>
      </c>
      <c r="B61" s="501"/>
      <c r="C61" s="502"/>
      <c r="D61" s="357"/>
      <c r="E61" s="357"/>
      <c r="F61" s="357"/>
    </row>
    <row r="62" spans="1:11" ht="17.25" thickTop="1" x14ac:dyDescent="0.3">
      <c r="A62" s="131" t="s">
        <v>12</v>
      </c>
      <c r="B62" s="132"/>
      <c r="C62" s="132"/>
      <c r="D62" s="478">
        <f>SUM(D60:D61)</f>
        <v>1</v>
      </c>
      <c r="E62" s="478">
        <f>SUM(E60:E61)</f>
        <v>0</v>
      </c>
      <c r="F62" s="478">
        <f>SUM(F60:F61)</f>
        <v>1</v>
      </c>
    </row>
    <row r="63" spans="1:11" ht="16.5" x14ac:dyDescent="0.25">
      <c r="A63" s="133"/>
      <c r="B63" s="133"/>
      <c r="C63" s="133"/>
      <c r="D63" s="474"/>
      <c r="E63" s="474"/>
      <c r="F63" s="440"/>
      <c r="G63" s="67"/>
      <c r="H63" s="67"/>
    </row>
    <row r="64" spans="1:11" ht="16.5" x14ac:dyDescent="0.25">
      <c r="A64" s="484" t="s">
        <v>472</v>
      </c>
      <c r="B64" s="485"/>
      <c r="C64" s="133"/>
      <c r="D64" s="474"/>
      <c r="E64" s="474"/>
      <c r="F64" s="440"/>
      <c r="G64" s="67"/>
      <c r="H64" s="67"/>
    </row>
    <row r="65" spans="1:11" ht="14.25" customHeight="1" x14ac:dyDescent="0.25">
      <c r="A65" s="488">
        <v>1</v>
      </c>
      <c r="B65" s="490"/>
      <c r="C65" s="133"/>
      <c r="D65" s="474"/>
      <c r="E65" s="474"/>
      <c r="F65" s="440"/>
      <c r="G65" s="67"/>
      <c r="H65" s="67"/>
    </row>
    <row r="66" spans="1:11" ht="16.5" x14ac:dyDescent="0.25">
      <c r="A66" s="140"/>
      <c r="B66" s="127"/>
      <c r="C66" s="247"/>
      <c r="D66" s="231"/>
      <c r="E66" s="231"/>
      <c r="F66" s="231"/>
    </row>
    <row r="67" spans="1:11" ht="14.25" hidden="1" customHeight="1" x14ac:dyDescent="0.25">
      <c r="A67" s="125" t="s">
        <v>346</v>
      </c>
      <c r="B67" s="127"/>
      <c r="C67" s="247"/>
      <c r="D67" s="231"/>
      <c r="E67" s="231"/>
      <c r="F67" s="231"/>
      <c r="J67" s="72"/>
      <c r="K67" s="72"/>
    </row>
    <row r="68" spans="1:11" ht="15" hidden="1" customHeight="1" x14ac:dyDescent="0.25">
      <c r="A68" s="140"/>
      <c r="B68" s="127"/>
      <c r="C68" s="247"/>
      <c r="D68" s="231"/>
      <c r="E68" s="231"/>
      <c r="F68" s="231"/>
    </row>
    <row r="69" spans="1:11" ht="16.5" hidden="1" x14ac:dyDescent="0.25">
      <c r="A69" s="488" t="s">
        <v>356</v>
      </c>
      <c r="B69" s="489"/>
      <c r="C69" s="490"/>
      <c r="D69" s="231"/>
      <c r="E69" s="231"/>
      <c r="F69" s="231"/>
    </row>
    <row r="70" spans="1:11" ht="16.5" hidden="1" x14ac:dyDescent="0.25">
      <c r="A70" s="140"/>
      <c r="B70" s="127"/>
      <c r="C70" s="247"/>
      <c r="D70" s="231"/>
      <c r="E70" s="231"/>
      <c r="F70" s="231"/>
    </row>
    <row r="71" spans="1:11" ht="16.5" x14ac:dyDescent="0.3">
      <c r="A71" s="136" t="s">
        <v>573</v>
      </c>
      <c r="B71" s="137"/>
      <c r="C71" s="246"/>
      <c r="D71" s="231"/>
      <c r="E71" s="231"/>
      <c r="F71" s="231"/>
    </row>
    <row r="72" spans="1:11" ht="16.5" x14ac:dyDescent="0.25">
      <c r="A72" s="128"/>
      <c r="B72" s="127"/>
      <c r="C72" s="247"/>
      <c r="D72" s="231"/>
      <c r="E72" s="231"/>
      <c r="F72" s="231"/>
    </row>
    <row r="73" spans="1:11" x14ac:dyDescent="0.35">
      <c r="A73" s="495" t="s">
        <v>5</v>
      </c>
      <c r="B73" s="495" t="s">
        <v>6</v>
      </c>
      <c r="C73" s="495" t="s">
        <v>7</v>
      </c>
      <c r="D73" s="497" t="s">
        <v>344</v>
      </c>
      <c r="E73" s="498"/>
      <c r="F73" s="499"/>
    </row>
    <row r="74" spans="1:11" ht="28" x14ac:dyDescent="0.35">
      <c r="A74" s="496"/>
      <c r="B74" s="496"/>
      <c r="C74" s="496"/>
      <c r="D74" s="463" t="s">
        <v>8</v>
      </c>
      <c r="E74" s="463" t="s">
        <v>9</v>
      </c>
      <c r="F74" s="463" t="s">
        <v>10</v>
      </c>
    </row>
    <row r="75" spans="1:11" ht="16.5" x14ac:dyDescent="0.25">
      <c r="A75" s="130">
        <v>1</v>
      </c>
      <c r="B75" s="152" t="s">
        <v>793</v>
      </c>
      <c r="C75" s="351" t="s">
        <v>616</v>
      </c>
      <c r="D75" s="356">
        <v>58240</v>
      </c>
      <c r="E75" s="356">
        <v>72</v>
      </c>
      <c r="F75" s="356">
        <f t="shared" ref="F75:F86" si="3">SUM(D75:E75)</f>
        <v>58312</v>
      </c>
    </row>
    <row r="76" spans="1:11" ht="14.25" customHeight="1" x14ac:dyDescent="0.25">
      <c r="A76" s="130">
        <v>2</v>
      </c>
      <c r="B76" s="152" t="s">
        <v>794</v>
      </c>
      <c r="C76" s="351" t="s">
        <v>617</v>
      </c>
      <c r="D76" s="356">
        <v>22513</v>
      </c>
      <c r="E76" s="356">
        <v>0</v>
      </c>
      <c r="F76" s="356">
        <f t="shared" si="3"/>
        <v>22513</v>
      </c>
    </row>
    <row r="77" spans="1:11" ht="16.5" x14ac:dyDescent="0.25">
      <c r="A77" s="130">
        <v>3</v>
      </c>
      <c r="B77" s="152" t="s">
        <v>574</v>
      </c>
      <c r="C77" s="351" t="s">
        <v>618</v>
      </c>
      <c r="D77" s="356">
        <v>12743</v>
      </c>
      <c r="E77" s="356">
        <v>0</v>
      </c>
      <c r="F77" s="356">
        <f t="shared" si="3"/>
        <v>12743</v>
      </c>
    </row>
    <row r="78" spans="1:11" ht="14.25" customHeight="1" x14ac:dyDescent="0.25">
      <c r="A78" s="130">
        <v>4</v>
      </c>
      <c r="B78" s="152" t="s">
        <v>795</v>
      </c>
      <c r="C78" s="351" t="s">
        <v>619</v>
      </c>
      <c r="D78" s="356">
        <v>9909</v>
      </c>
      <c r="E78" s="356">
        <v>0</v>
      </c>
      <c r="F78" s="356">
        <f t="shared" si="3"/>
        <v>9909</v>
      </c>
    </row>
    <row r="79" spans="1:11" ht="16.5" x14ac:dyDescent="0.25">
      <c r="A79" s="130">
        <v>5</v>
      </c>
      <c r="B79" s="152" t="s">
        <v>578</v>
      </c>
      <c r="C79" s="351" t="s">
        <v>620</v>
      </c>
      <c r="D79" s="356">
        <v>6258</v>
      </c>
      <c r="E79" s="356">
        <v>0</v>
      </c>
      <c r="F79" s="356">
        <f t="shared" si="3"/>
        <v>6258</v>
      </c>
    </row>
    <row r="80" spans="1:11" ht="14.25" customHeight="1" x14ac:dyDescent="0.25">
      <c r="A80" s="130">
        <v>6</v>
      </c>
      <c r="B80" s="152" t="s">
        <v>558</v>
      </c>
      <c r="C80" s="351" t="s">
        <v>607</v>
      </c>
      <c r="D80" s="356">
        <v>3095</v>
      </c>
      <c r="E80" s="356">
        <v>390</v>
      </c>
      <c r="F80" s="356">
        <f t="shared" si="3"/>
        <v>3485</v>
      </c>
    </row>
    <row r="81" spans="1:11" ht="16.5" x14ac:dyDescent="0.25">
      <c r="A81" s="130">
        <v>7</v>
      </c>
      <c r="B81" s="152" t="s">
        <v>796</v>
      </c>
      <c r="C81" s="351" t="s">
        <v>621</v>
      </c>
      <c r="D81" s="356">
        <v>2613</v>
      </c>
      <c r="E81" s="356">
        <v>0</v>
      </c>
      <c r="F81" s="356">
        <f t="shared" si="3"/>
        <v>2613</v>
      </c>
    </row>
    <row r="82" spans="1:11" ht="14.25" customHeight="1" x14ac:dyDescent="0.25">
      <c r="A82" s="130">
        <v>8</v>
      </c>
      <c r="B82" s="152" t="s">
        <v>797</v>
      </c>
      <c r="C82" s="351" t="s">
        <v>622</v>
      </c>
      <c r="D82" s="356">
        <v>2445</v>
      </c>
      <c r="E82" s="356">
        <v>0</v>
      </c>
      <c r="F82" s="356">
        <f t="shared" si="3"/>
        <v>2445</v>
      </c>
      <c r="J82" s="72"/>
      <c r="K82" s="72"/>
    </row>
    <row r="83" spans="1:11" ht="16.5" x14ac:dyDescent="0.25">
      <c r="A83" s="130">
        <v>9</v>
      </c>
      <c r="B83" s="152" t="s">
        <v>798</v>
      </c>
      <c r="C83" s="351" t="s">
        <v>623</v>
      </c>
      <c r="D83" s="356">
        <v>2205</v>
      </c>
      <c r="E83" s="356">
        <v>0</v>
      </c>
      <c r="F83" s="356">
        <f t="shared" si="3"/>
        <v>2205</v>
      </c>
      <c r="J83" s="72"/>
      <c r="K83" s="72"/>
    </row>
    <row r="84" spans="1:11" ht="33" x14ac:dyDescent="0.25">
      <c r="A84" s="130">
        <v>10</v>
      </c>
      <c r="B84" s="152" t="s">
        <v>588</v>
      </c>
      <c r="C84" s="351" t="s">
        <v>624</v>
      </c>
      <c r="D84" s="356">
        <v>0</v>
      </c>
      <c r="E84" s="356">
        <v>2191</v>
      </c>
      <c r="F84" s="356">
        <f t="shared" si="3"/>
        <v>2191</v>
      </c>
      <c r="J84" s="72"/>
      <c r="K84" s="72"/>
    </row>
    <row r="85" spans="1:11" ht="17.25" thickBot="1" x14ac:dyDescent="0.3">
      <c r="A85" s="500" t="s">
        <v>11</v>
      </c>
      <c r="B85" s="501"/>
      <c r="C85" s="502"/>
      <c r="D85" s="357">
        <v>-37353</v>
      </c>
      <c r="E85" s="357">
        <v>12541</v>
      </c>
      <c r="F85" s="357">
        <f t="shared" si="3"/>
        <v>-24812</v>
      </c>
    </row>
    <row r="86" spans="1:11" ht="17.25" thickTop="1" x14ac:dyDescent="0.25">
      <c r="A86" s="131" t="s">
        <v>12</v>
      </c>
      <c r="B86" s="132"/>
      <c r="C86" s="132"/>
      <c r="D86" s="358">
        <f>SUM(D75:D85)</f>
        <v>82668</v>
      </c>
      <c r="E86" s="358">
        <f>SUM(E75:E85)</f>
        <v>15194</v>
      </c>
      <c r="F86" s="358">
        <f t="shared" si="3"/>
        <v>97862</v>
      </c>
    </row>
    <row r="87" spans="1:11" ht="16.5" x14ac:dyDescent="0.25">
      <c r="A87" s="133"/>
      <c r="B87" s="133"/>
      <c r="C87" s="133"/>
      <c r="D87" s="474"/>
      <c r="E87" s="474"/>
      <c r="F87" s="440"/>
      <c r="G87" s="67"/>
      <c r="H87" s="67"/>
    </row>
    <row r="88" spans="1:11" ht="16.5" x14ac:dyDescent="0.25">
      <c r="A88" s="484" t="s">
        <v>473</v>
      </c>
      <c r="B88" s="485"/>
      <c r="C88" s="133"/>
      <c r="D88" s="474"/>
      <c r="E88" s="474"/>
      <c r="F88" s="440"/>
      <c r="G88" s="67"/>
      <c r="H88" s="67"/>
    </row>
    <row r="89" spans="1:11" ht="16.5" x14ac:dyDescent="0.25">
      <c r="A89" s="488">
        <v>253</v>
      </c>
      <c r="B89" s="490"/>
      <c r="C89" s="133"/>
      <c r="D89" s="474"/>
      <c r="E89" s="474"/>
      <c r="F89" s="440"/>
      <c r="G89" s="67"/>
      <c r="H89" s="67"/>
    </row>
    <row r="90" spans="1:11" ht="16.5" x14ac:dyDescent="0.25">
      <c r="A90" s="140"/>
      <c r="B90" s="128"/>
      <c r="C90" s="247"/>
      <c r="D90" s="231"/>
      <c r="E90" s="231"/>
      <c r="F90" s="231"/>
    </row>
    <row r="91" spans="1:11" x14ac:dyDescent="0.35">
      <c r="A91" s="495" t="s">
        <v>5</v>
      </c>
      <c r="B91" s="495" t="s">
        <v>6</v>
      </c>
      <c r="C91" s="495" t="s">
        <v>7</v>
      </c>
      <c r="D91" s="497" t="s">
        <v>345</v>
      </c>
      <c r="E91" s="498"/>
      <c r="F91" s="499"/>
    </row>
    <row r="92" spans="1:11" ht="15" customHeight="1" x14ac:dyDescent="0.35">
      <c r="A92" s="496"/>
      <c r="B92" s="496"/>
      <c r="C92" s="496"/>
      <c r="D92" s="463" t="s">
        <v>8</v>
      </c>
      <c r="E92" s="463" t="s">
        <v>9</v>
      </c>
      <c r="F92" s="463" t="s">
        <v>10</v>
      </c>
    </row>
    <row r="93" spans="1:11" ht="16.5" x14ac:dyDescent="0.3">
      <c r="A93" s="138">
        <v>1</v>
      </c>
      <c r="B93" s="134" t="s">
        <v>574</v>
      </c>
      <c r="C93" s="234" t="s">
        <v>575</v>
      </c>
      <c r="D93" s="477">
        <v>9648</v>
      </c>
      <c r="E93" s="477"/>
      <c r="F93" s="477">
        <f>+D93+E93</f>
        <v>9648</v>
      </c>
    </row>
    <row r="94" spans="1:11" ht="33" x14ac:dyDescent="0.3">
      <c r="A94" s="138">
        <v>2</v>
      </c>
      <c r="B94" s="134" t="s">
        <v>576</v>
      </c>
      <c r="C94" s="234" t="s">
        <v>577</v>
      </c>
      <c r="D94" s="477">
        <v>9013</v>
      </c>
      <c r="E94" s="477">
        <v>0</v>
      </c>
      <c r="F94" s="477">
        <f t="shared" ref="F94:F103" si="4">+D94+E94</f>
        <v>9013</v>
      </c>
    </row>
    <row r="95" spans="1:11" ht="16.5" x14ac:dyDescent="0.3">
      <c r="A95" s="138">
        <v>3</v>
      </c>
      <c r="B95" s="134" t="s">
        <v>578</v>
      </c>
      <c r="C95" s="234" t="s">
        <v>579</v>
      </c>
      <c r="D95" s="477">
        <v>4686</v>
      </c>
      <c r="E95" s="477"/>
      <c r="F95" s="477">
        <f t="shared" si="4"/>
        <v>4686</v>
      </c>
    </row>
    <row r="96" spans="1:11" ht="28" x14ac:dyDescent="0.3">
      <c r="A96" s="138">
        <v>4</v>
      </c>
      <c r="B96" s="134" t="s">
        <v>558</v>
      </c>
      <c r="C96" s="234" t="s">
        <v>559</v>
      </c>
      <c r="D96" s="477">
        <v>4114</v>
      </c>
      <c r="E96" s="477">
        <v>335</v>
      </c>
      <c r="F96" s="477">
        <f t="shared" si="4"/>
        <v>4449</v>
      </c>
    </row>
    <row r="97" spans="1:11" ht="16.5" x14ac:dyDescent="0.3">
      <c r="A97" s="138">
        <v>5</v>
      </c>
      <c r="B97" s="134" t="s">
        <v>580</v>
      </c>
      <c r="C97" s="234" t="s">
        <v>581</v>
      </c>
      <c r="D97" s="477">
        <v>3632</v>
      </c>
      <c r="E97" s="477"/>
      <c r="F97" s="477">
        <f t="shared" si="4"/>
        <v>3632</v>
      </c>
    </row>
    <row r="98" spans="1:11" ht="14.25" customHeight="1" x14ac:dyDescent="0.3">
      <c r="A98" s="138">
        <v>6</v>
      </c>
      <c r="B98" s="134" t="s">
        <v>582</v>
      </c>
      <c r="C98" s="234" t="s">
        <v>583</v>
      </c>
      <c r="D98" s="477">
        <v>3170</v>
      </c>
      <c r="E98" s="477"/>
      <c r="F98" s="477">
        <f t="shared" si="4"/>
        <v>3170</v>
      </c>
    </row>
    <row r="99" spans="1:11" ht="16.5" x14ac:dyDescent="0.3">
      <c r="A99" s="138">
        <v>7</v>
      </c>
      <c r="B99" s="134" t="s">
        <v>584</v>
      </c>
      <c r="C99" s="234" t="s">
        <v>585</v>
      </c>
      <c r="D99" s="477">
        <v>2845</v>
      </c>
      <c r="E99" s="477"/>
      <c r="F99" s="477">
        <f t="shared" si="4"/>
        <v>2845</v>
      </c>
    </row>
    <row r="100" spans="1:11" ht="14.25" customHeight="1" x14ac:dyDescent="0.3">
      <c r="A100" s="138">
        <v>8</v>
      </c>
      <c r="B100" s="134" t="s">
        <v>586</v>
      </c>
      <c r="C100" s="234" t="s">
        <v>587</v>
      </c>
      <c r="D100" s="477">
        <v>2619</v>
      </c>
      <c r="E100" s="477"/>
      <c r="F100" s="477">
        <f t="shared" si="4"/>
        <v>2619</v>
      </c>
      <c r="J100" s="72"/>
      <c r="K100" s="72"/>
    </row>
    <row r="101" spans="1:11" ht="16.5" x14ac:dyDescent="0.3">
      <c r="A101" s="138">
        <v>9</v>
      </c>
      <c r="B101" s="134" t="s">
        <v>588</v>
      </c>
      <c r="C101" s="234" t="s">
        <v>589</v>
      </c>
      <c r="D101" s="477">
        <v>0</v>
      </c>
      <c r="E101" s="477">
        <v>2191</v>
      </c>
      <c r="F101" s="477">
        <f t="shared" si="4"/>
        <v>2191</v>
      </c>
      <c r="J101" s="72"/>
      <c r="K101" s="72"/>
    </row>
    <row r="102" spans="1:11" ht="16.5" x14ac:dyDescent="0.3">
      <c r="A102" s="138">
        <v>10</v>
      </c>
      <c r="B102" s="134" t="s">
        <v>590</v>
      </c>
      <c r="C102" s="234" t="s">
        <v>591</v>
      </c>
      <c r="D102" s="477">
        <v>1761</v>
      </c>
      <c r="E102" s="477"/>
      <c r="F102" s="477">
        <f t="shared" si="4"/>
        <v>1761</v>
      </c>
      <c r="J102" s="72"/>
      <c r="K102" s="72"/>
    </row>
    <row r="103" spans="1:11" ht="17.25" thickBot="1" x14ac:dyDescent="0.35">
      <c r="A103" s="510" t="s">
        <v>592</v>
      </c>
      <c r="B103" s="511"/>
      <c r="C103" s="512"/>
      <c r="D103" s="483">
        <v>9399</v>
      </c>
      <c r="E103" s="483">
        <v>13256</v>
      </c>
      <c r="F103" s="483">
        <f t="shared" si="4"/>
        <v>22655</v>
      </c>
    </row>
    <row r="104" spans="1:11" ht="17.25" thickTop="1" x14ac:dyDescent="0.3">
      <c r="A104" s="513" t="s">
        <v>3</v>
      </c>
      <c r="B104" s="513"/>
      <c r="C104" s="513"/>
      <c r="D104" s="482">
        <f>SUM(D93:D103)</f>
        <v>50887</v>
      </c>
      <c r="E104" s="482">
        <f>SUM(E93:E103)</f>
        <v>15782</v>
      </c>
      <c r="F104" s="482">
        <f>SUM(F93:F103)</f>
        <v>66669</v>
      </c>
    </row>
    <row r="105" spans="1:11" ht="16.5" x14ac:dyDescent="0.25">
      <c r="A105" s="133"/>
      <c r="B105" s="133"/>
      <c r="C105" s="133"/>
      <c r="D105" s="474"/>
      <c r="E105" s="474"/>
      <c r="F105" s="440"/>
      <c r="G105" s="67"/>
      <c r="H105" s="67"/>
    </row>
    <row r="106" spans="1:11" ht="16.5" x14ac:dyDescent="0.25">
      <c r="A106" s="484" t="s">
        <v>472</v>
      </c>
      <c r="B106" s="485"/>
      <c r="C106" s="133"/>
      <c r="D106" s="474"/>
      <c r="E106" s="474"/>
      <c r="F106" s="440"/>
      <c r="G106" s="67"/>
      <c r="H106" s="67"/>
    </row>
    <row r="107" spans="1:11" ht="16.5" x14ac:dyDescent="0.25">
      <c r="A107" s="488">
        <v>409</v>
      </c>
      <c r="B107" s="490"/>
      <c r="C107" s="133"/>
      <c r="D107" s="474"/>
      <c r="E107" s="474"/>
      <c r="F107" s="440"/>
      <c r="G107" s="67"/>
      <c r="H107" s="67"/>
    </row>
    <row r="108" spans="1:11" ht="16.5" x14ac:dyDescent="0.25">
      <c r="A108" s="140"/>
      <c r="B108" s="127"/>
      <c r="C108" s="247"/>
      <c r="D108" s="231"/>
      <c r="E108" s="231"/>
      <c r="F108" s="231"/>
    </row>
    <row r="109" spans="1:11" x14ac:dyDescent="0.35">
      <c r="A109" s="125" t="s">
        <v>505</v>
      </c>
      <c r="B109" s="127"/>
      <c r="C109" s="247"/>
      <c r="D109" s="231"/>
      <c r="E109" s="231"/>
      <c r="F109" s="231"/>
    </row>
    <row r="110" spans="1:11" ht="15" customHeight="1" x14ac:dyDescent="0.25">
      <c r="A110" s="140"/>
      <c r="B110" s="127"/>
      <c r="C110" s="247"/>
      <c r="D110" s="231"/>
      <c r="E110" s="231"/>
      <c r="F110" s="231"/>
    </row>
    <row r="111" spans="1:11" ht="63" customHeight="1" x14ac:dyDescent="0.35">
      <c r="A111" s="506" t="s">
        <v>861</v>
      </c>
      <c r="B111" s="507"/>
      <c r="C111" s="508"/>
      <c r="D111" s="231"/>
      <c r="F111" s="231"/>
      <c r="H111" s="194" t="s">
        <v>799</v>
      </c>
    </row>
    <row r="112" spans="1:11" ht="16.5" x14ac:dyDescent="0.25">
      <c r="A112" s="140"/>
      <c r="B112" s="127"/>
      <c r="C112" s="247"/>
      <c r="D112" s="231"/>
      <c r="E112" s="231"/>
      <c r="F112" s="231"/>
    </row>
    <row r="113" spans="1:11" x14ac:dyDescent="0.35">
      <c r="A113" s="509" t="s">
        <v>593</v>
      </c>
      <c r="B113" s="509"/>
      <c r="C113" s="509"/>
      <c r="D113" s="231"/>
      <c r="E113" s="231"/>
      <c r="F113" s="231"/>
    </row>
    <row r="114" spans="1:11" ht="16.5" x14ac:dyDescent="0.25">
      <c r="A114" s="128"/>
      <c r="B114" s="127"/>
      <c r="C114" s="247"/>
      <c r="D114" s="231"/>
      <c r="E114" s="231"/>
      <c r="F114" s="231"/>
    </row>
    <row r="115" spans="1:11" x14ac:dyDescent="0.35">
      <c r="A115" s="495" t="s">
        <v>5</v>
      </c>
      <c r="B115" s="495" t="s">
        <v>6</v>
      </c>
      <c r="C115" s="495" t="s">
        <v>7</v>
      </c>
      <c r="D115" s="497" t="s">
        <v>344</v>
      </c>
      <c r="E115" s="498"/>
      <c r="F115" s="499"/>
    </row>
    <row r="116" spans="1:11" ht="28" x14ac:dyDescent="0.35">
      <c r="A116" s="496"/>
      <c r="B116" s="496"/>
      <c r="C116" s="496"/>
      <c r="D116" s="463" t="s">
        <v>8</v>
      </c>
      <c r="E116" s="463" t="s">
        <v>9</v>
      </c>
      <c r="F116" s="463" t="s">
        <v>10</v>
      </c>
    </row>
    <row r="117" spans="1:11" ht="16.5" x14ac:dyDescent="0.25">
      <c r="A117" s="130">
        <v>1</v>
      </c>
      <c r="B117" s="384" t="s">
        <v>800</v>
      </c>
      <c r="C117" s="351" t="s">
        <v>625</v>
      </c>
      <c r="D117" s="356">
        <v>3500</v>
      </c>
      <c r="E117" s="356">
        <v>0</v>
      </c>
      <c r="F117" s="356">
        <f>+D117+E117</f>
        <v>3500</v>
      </c>
    </row>
    <row r="118" spans="1:11" ht="14.25" customHeight="1" x14ac:dyDescent="0.25">
      <c r="A118" s="130">
        <v>2</v>
      </c>
      <c r="B118" s="384" t="s">
        <v>594</v>
      </c>
      <c r="C118" s="351" t="s">
        <v>626</v>
      </c>
      <c r="D118" s="356">
        <v>0</v>
      </c>
      <c r="E118" s="356">
        <v>848</v>
      </c>
      <c r="F118" s="356">
        <f t="shared" ref="F118" si="5">+D118+E118</f>
        <v>848</v>
      </c>
    </row>
    <row r="119" spans="1:11" ht="17.25" thickBot="1" x14ac:dyDescent="0.3">
      <c r="A119" s="500" t="s">
        <v>11</v>
      </c>
      <c r="B119" s="501"/>
      <c r="C119" s="502"/>
      <c r="D119" s="357"/>
      <c r="E119" s="357"/>
      <c r="F119" s="357"/>
    </row>
    <row r="120" spans="1:11" ht="15" customHeight="1" thickTop="1" x14ac:dyDescent="0.25">
      <c r="A120" s="131" t="s">
        <v>12</v>
      </c>
      <c r="B120" s="132"/>
      <c r="C120" s="132"/>
      <c r="D120" s="358">
        <f>SUM(D117:D119)</f>
        <v>3500</v>
      </c>
      <c r="E120" s="358">
        <f>SUM(E117:E119)</f>
        <v>848</v>
      </c>
      <c r="F120" s="358">
        <f>SUM(F117:F119)</f>
        <v>4348</v>
      </c>
    </row>
    <row r="121" spans="1:11" ht="16.5" x14ac:dyDescent="0.25">
      <c r="A121" s="133"/>
      <c r="B121" s="133"/>
      <c r="C121" s="133"/>
      <c r="D121" s="474"/>
      <c r="E121" s="474"/>
      <c r="F121" s="440"/>
      <c r="G121" s="67"/>
      <c r="H121" s="67"/>
    </row>
    <row r="122" spans="1:11" ht="14.25" customHeight="1" x14ac:dyDescent="0.25">
      <c r="A122" s="484" t="s">
        <v>473</v>
      </c>
      <c r="B122" s="485"/>
      <c r="C122" s="133"/>
      <c r="D122" s="474"/>
      <c r="E122" s="474"/>
      <c r="F122" s="440"/>
      <c r="G122" s="67"/>
      <c r="H122" s="67"/>
    </row>
    <row r="123" spans="1:11" ht="16.5" x14ac:dyDescent="0.25">
      <c r="A123" s="488">
        <v>2</v>
      </c>
      <c r="B123" s="490"/>
      <c r="C123" s="133"/>
      <c r="D123" s="474"/>
      <c r="E123" s="474"/>
      <c r="F123" s="440"/>
      <c r="G123" s="67"/>
      <c r="H123" s="67"/>
    </row>
    <row r="124" spans="1:11" ht="14.25" customHeight="1" x14ac:dyDescent="0.25">
      <c r="A124" s="140"/>
      <c r="B124" s="128"/>
      <c r="C124" s="247"/>
      <c r="D124" s="231"/>
      <c r="E124" s="231"/>
      <c r="F124" s="231"/>
      <c r="J124" s="72"/>
      <c r="K124" s="72"/>
    </row>
    <row r="125" spans="1:11" x14ac:dyDescent="0.35">
      <c r="A125" s="495" t="s">
        <v>5</v>
      </c>
      <c r="B125" s="495" t="s">
        <v>6</v>
      </c>
      <c r="C125" s="495" t="s">
        <v>7</v>
      </c>
      <c r="D125" s="497" t="s">
        <v>345</v>
      </c>
      <c r="E125" s="498"/>
      <c r="F125" s="499"/>
      <c r="J125" s="72"/>
      <c r="K125" s="72"/>
    </row>
    <row r="126" spans="1:11" ht="28" x14ac:dyDescent="0.35">
      <c r="A126" s="496"/>
      <c r="B126" s="496"/>
      <c r="C126" s="496"/>
      <c r="D126" s="463" t="s">
        <v>8</v>
      </c>
      <c r="E126" s="463" t="s">
        <v>9</v>
      </c>
      <c r="F126" s="463" t="s">
        <v>10</v>
      </c>
      <c r="J126" s="72"/>
      <c r="K126" s="72"/>
    </row>
    <row r="127" spans="1:11" ht="16.5" x14ac:dyDescent="0.3">
      <c r="A127" s="130">
        <v>1</v>
      </c>
      <c r="B127" s="385" t="s">
        <v>594</v>
      </c>
      <c r="C127" s="234" t="s">
        <v>595</v>
      </c>
      <c r="D127" s="475"/>
      <c r="E127" s="475">
        <v>848</v>
      </c>
      <c r="F127" s="475">
        <f>+D127+E127</f>
        <v>848</v>
      </c>
    </row>
    <row r="128" spans="1:11" ht="17.25" thickBot="1" x14ac:dyDescent="0.3">
      <c r="A128" s="500" t="s">
        <v>11</v>
      </c>
      <c r="B128" s="501"/>
      <c r="C128" s="502"/>
      <c r="D128" s="141"/>
      <c r="E128" s="141"/>
      <c r="F128" s="141"/>
    </row>
    <row r="129" spans="1:11" ht="17.25" thickTop="1" x14ac:dyDescent="0.3">
      <c r="A129" s="131" t="s">
        <v>12</v>
      </c>
      <c r="B129" s="132"/>
      <c r="C129" s="132"/>
      <c r="D129" s="476">
        <f>SUM(D127:D128)</f>
        <v>0</v>
      </c>
      <c r="E129" s="476">
        <f>SUM(E127:E128)</f>
        <v>848</v>
      </c>
      <c r="F129" s="476">
        <f>SUM(F127:F128)</f>
        <v>848</v>
      </c>
    </row>
    <row r="130" spans="1:11" ht="16.5" x14ac:dyDescent="0.25">
      <c r="A130" s="133"/>
      <c r="B130" s="133"/>
      <c r="C130" s="133"/>
      <c r="D130" s="474"/>
      <c r="E130" s="474"/>
      <c r="F130" s="440"/>
      <c r="G130" s="67"/>
      <c r="H130" s="67"/>
    </row>
    <row r="131" spans="1:11" ht="16.5" x14ac:dyDescent="0.25">
      <c r="A131" s="484" t="s">
        <v>472</v>
      </c>
      <c r="B131" s="485"/>
      <c r="C131" s="133"/>
      <c r="D131" s="474"/>
      <c r="E131" s="474"/>
      <c r="F131" s="440"/>
      <c r="G131" s="67"/>
      <c r="H131" s="67"/>
    </row>
    <row r="132" spans="1:11" ht="16.5" x14ac:dyDescent="0.25">
      <c r="A132" s="488">
        <v>1</v>
      </c>
      <c r="B132" s="490"/>
      <c r="C132" s="133"/>
      <c r="D132" s="474"/>
      <c r="E132" s="474"/>
      <c r="F132" s="440"/>
      <c r="G132" s="67"/>
      <c r="H132" s="67"/>
    </row>
    <row r="133" spans="1:11" ht="16.5" x14ac:dyDescent="0.25">
      <c r="A133" s="140"/>
      <c r="B133" s="127"/>
      <c r="C133" s="247"/>
      <c r="D133" s="231"/>
      <c r="E133" s="231"/>
      <c r="F133" s="231"/>
    </row>
    <row r="134" spans="1:11" ht="15" hidden="1" customHeight="1" x14ac:dyDescent="0.25">
      <c r="A134" s="125" t="s">
        <v>346</v>
      </c>
      <c r="B134" s="127"/>
      <c r="C134" s="247"/>
      <c r="D134" s="231"/>
      <c r="E134" s="231"/>
      <c r="F134" s="231"/>
    </row>
    <row r="135" spans="1:11" ht="16.5" hidden="1" x14ac:dyDescent="0.25">
      <c r="A135" s="140"/>
      <c r="B135" s="127"/>
      <c r="C135" s="247"/>
      <c r="D135" s="231"/>
      <c r="E135" s="231"/>
      <c r="F135" s="231"/>
    </row>
    <row r="136" spans="1:11" ht="16.5" hidden="1" x14ac:dyDescent="0.25">
      <c r="A136" s="488" t="s">
        <v>356</v>
      </c>
      <c r="B136" s="489"/>
      <c r="C136" s="490"/>
      <c r="D136" s="231"/>
      <c r="E136" s="231"/>
      <c r="F136" s="231"/>
    </row>
    <row r="137" spans="1:11" ht="16.5" hidden="1" x14ac:dyDescent="0.25">
      <c r="A137" s="140"/>
      <c r="B137" s="127"/>
      <c r="C137" s="247"/>
      <c r="D137" s="231"/>
      <c r="E137" s="231"/>
      <c r="F137" s="231"/>
    </row>
    <row r="138" spans="1:11" ht="16.5" x14ac:dyDescent="0.3">
      <c r="A138" s="136" t="s">
        <v>596</v>
      </c>
      <c r="B138" s="137"/>
      <c r="C138" s="246"/>
      <c r="D138" s="231"/>
      <c r="E138" s="231"/>
      <c r="F138" s="231"/>
    </row>
    <row r="139" spans="1:11" ht="16.5" x14ac:dyDescent="0.25">
      <c r="A139" s="128"/>
      <c r="B139" s="127"/>
      <c r="C139" s="247"/>
      <c r="D139" s="231"/>
      <c r="E139" s="231"/>
      <c r="F139" s="231"/>
    </row>
    <row r="140" spans="1:11" ht="14.25" customHeight="1" x14ac:dyDescent="0.35">
      <c r="A140" s="495" t="s">
        <v>5</v>
      </c>
      <c r="B140" s="495" t="s">
        <v>6</v>
      </c>
      <c r="C140" s="495" t="s">
        <v>7</v>
      </c>
      <c r="D140" s="497" t="s">
        <v>344</v>
      </c>
      <c r="E140" s="498"/>
      <c r="F140" s="499"/>
    </row>
    <row r="141" spans="1:11" ht="28" x14ac:dyDescent="0.35">
      <c r="A141" s="496"/>
      <c r="B141" s="496"/>
      <c r="C141" s="496"/>
      <c r="D141" s="463" t="s">
        <v>8</v>
      </c>
      <c r="E141" s="463" t="s">
        <v>9</v>
      </c>
      <c r="F141" s="463" t="s">
        <v>10</v>
      </c>
    </row>
    <row r="142" spans="1:11" ht="14.25" customHeight="1" x14ac:dyDescent="0.25">
      <c r="A142" s="130">
        <v>1</v>
      </c>
      <c r="B142" s="384" t="s">
        <v>801</v>
      </c>
      <c r="C142" s="351" t="s">
        <v>627</v>
      </c>
      <c r="D142" s="356">
        <v>6860</v>
      </c>
      <c r="E142" s="356">
        <v>0</v>
      </c>
      <c r="F142" s="356">
        <f>SUM(D142:E142)</f>
        <v>6860</v>
      </c>
      <c r="J142" s="72"/>
      <c r="K142" s="72"/>
    </row>
    <row r="143" spans="1:11" ht="15" customHeight="1" x14ac:dyDescent="0.25">
      <c r="A143" s="130">
        <v>2</v>
      </c>
      <c r="B143" s="384" t="s">
        <v>802</v>
      </c>
      <c r="C143" s="351" t="s">
        <v>628</v>
      </c>
      <c r="D143" s="356">
        <v>277</v>
      </c>
      <c r="E143" s="356">
        <v>0</v>
      </c>
      <c r="F143" s="356">
        <f>SUM(D143:E143)</f>
        <v>277</v>
      </c>
    </row>
    <row r="144" spans="1:11" ht="16.5" x14ac:dyDescent="0.25">
      <c r="A144" s="130">
        <v>3</v>
      </c>
      <c r="B144" s="384" t="s">
        <v>597</v>
      </c>
      <c r="C144" s="351" t="s">
        <v>629</v>
      </c>
      <c r="D144" s="356">
        <v>0</v>
      </c>
      <c r="E144" s="356">
        <v>53</v>
      </c>
      <c r="F144" s="356">
        <f>SUM(D144:E144)</f>
        <v>53</v>
      </c>
    </row>
    <row r="145" spans="1:11" ht="17.25" thickBot="1" x14ac:dyDescent="0.3">
      <c r="A145" s="500" t="s">
        <v>11</v>
      </c>
      <c r="B145" s="501"/>
      <c r="C145" s="502"/>
      <c r="D145" s="357"/>
      <c r="E145" s="357"/>
      <c r="F145" s="357"/>
    </row>
    <row r="146" spans="1:11" ht="14.5" thickTop="1" x14ac:dyDescent="0.35">
      <c r="A146" s="131" t="s">
        <v>12</v>
      </c>
      <c r="B146" s="132"/>
      <c r="C146" s="132"/>
      <c r="D146" s="358">
        <f>SUM(D142:D145)</f>
        <v>7137</v>
      </c>
      <c r="E146" s="358">
        <f>SUM(E142:E145)</f>
        <v>53</v>
      </c>
      <c r="F146" s="358">
        <f>SUM(D146:E146)</f>
        <v>7190</v>
      </c>
    </row>
    <row r="147" spans="1:11" x14ac:dyDescent="0.35">
      <c r="A147" s="133"/>
      <c r="B147" s="133"/>
      <c r="C147" s="133"/>
      <c r="D147" s="474"/>
      <c r="E147" s="474"/>
      <c r="F147" s="440"/>
      <c r="G147" s="67"/>
      <c r="H147" s="67"/>
    </row>
    <row r="148" spans="1:11" x14ac:dyDescent="0.35">
      <c r="A148" s="484" t="s">
        <v>473</v>
      </c>
      <c r="B148" s="485"/>
      <c r="C148" s="133"/>
      <c r="D148" s="474"/>
      <c r="E148" s="474"/>
      <c r="F148" s="440"/>
      <c r="G148" s="67"/>
      <c r="H148" s="67"/>
    </row>
    <row r="149" spans="1:11" x14ac:dyDescent="0.35">
      <c r="A149" s="488">
        <v>3</v>
      </c>
      <c r="B149" s="490"/>
      <c r="C149" s="133"/>
      <c r="D149" s="474"/>
      <c r="E149" s="474"/>
      <c r="F149" s="440"/>
      <c r="G149" s="67"/>
      <c r="H149" s="67"/>
    </row>
    <row r="150" spans="1:11" x14ac:dyDescent="0.35">
      <c r="A150" s="140"/>
      <c r="B150" s="128"/>
      <c r="C150" s="247"/>
      <c r="D150" s="231"/>
      <c r="E150" s="231"/>
      <c r="F150" s="231"/>
    </row>
    <row r="151" spans="1:11" ht="14.25" customHeight="1" x14ac:dyDescent="0.35">
      <c r="A151" s="495" t="s">
        <v>5</v>
      </c>
      <c r="B151" s="495" t="s">
        <v>6</v>
      </c>
      <c r="C151" s="495" t="s">
        <v>7</v>
      </c>
      <c r="D151" s="497" t="s">
        <v>345</v>
      </c>
      <c r="E151" s="498"/>
      <c r="F151" s="499"/>
    </row>
    <row r="152" spans="1:11" ht="28" x14ac:dyDescent="0.35">
      <c r="A152" s="496"/>
      <c r="B152" s="496"/>
      <c r="C152" s="496"/>
      <c r="D152" s="463" t="s">
        <v>8</v>
      </c>
      <c r="E152" s="463" t="s">
        <v>9</v>
      </c>
      <c r="F152" s="463" t="s">
        <v>10</v>
      </c>
    </row>
    <row r="153" spans="1:11" x14ac:dyDescent="0.3">
      <c r="A153" s="138">
        <v>1</v>
      </c>
      <c r="B153" s="385" t="s">
        <v>597</v>
      </c>
      <c r="C153" s="234" t="s">
        <v>598</v>
      </c>
      <c r="D153" s="475">
        <v>8</v>
      </c>
      <c r="E153" s="475"/>
      <c r="F153" s="475">
        <f>+D153</f>
        <v>8</v>
      </c>
    </row>
    <row r="154" spans="1:11" x14ac:dyDescent="0.3">
      <c r="A154" s="138">
        <v>2</v>
      </c>
      <c r="B154" s="385" t="s">
        <v>599</v>
      </c>
      <c r="C154" s="234" t="s">
        <v>600</v>
      </c>
      <c r="D154" s="475"/>
      <c r="E154" s="475">
        <v>53</v>
      </c>
      <c r="F154" s="475">
        <v>53</v>
      </c>
    </row>
    <row r="155" spans="1:11" ht="14.25" customHeight="1" x14ac:dyDescent="0.3">
      <c r="A155" s="491" t="s">
        <v>11</v>
      </c>
      <c r="B155" s="492"/>
      <c r="C155" s="493"/>
      <c r="D155" s="475"/>
      <c r="E155" s="475"/>
      <c r="F155" s="475"/>
    </row>
    <row r="156" spans="1:11" x14ac:dyDescent="0.3">
      <c r="A156" s="494" t="s">
        <v>3</v>
      </c>
      <c r="B156" s="494"/>
      <c r="C156" s="494"/>
      <c r="D156" s="479">
        <f>SUM(D153:D155)</f>
        <v>8</v>
      </c>
      <c r="E156" s="479">
        <f>SUM(E153:E155)</f>
        <v>53</v>
      </c>
      <c r="F156" s="479">
        <f>SUM(F153:F155)</f>
        <v>61</v>
      </c>
    </row>
    <row r="157" spans="1:11" ht="14.25" customHeight="1" x14ac:dyDescent="0.35">
      <c r="A157" s="133"/>
      <c r="B157" s="133"/>
      <c r="C157" s="133"/>
      <c r="D157" s="474"/>
      <c r="E157" s="474"/>
      <c r="F157" s="440"/>
      <c r="J157" s="72"/>
      <c r="K157" s="72"/>
    </row>
    <row r="158" spans="1:11" x14ac:dyDescent="0.35">
      <c r="A158" s="484" t="s">
        <v>472</v>
      </c>
      <c r="B158" s="485"/>
      <c r="C158" s="133"/>
      <c r="D158" s="474"/>
      <c r="E158" s="474"/>
      <c r="F158" s="440"/>
      <c r="J158" s="72"/>
      <c r="K158" s="72"/>
    </row>
    <row r="159" spans="1:11" x14ac:dyDescent="0.35">
      <c r="A159" s="486">
        <v>2</v>
      </c>
      <c r="B159" s="487"/>
      <c r="C159" s="133"/>
      <c r="D159" s="474"/>
      <c r="E159" s="474"/>
      <c r="F159" s="440"/>
      <c r="J159" s="72"/>
      <c r="K159" s="72"/>
    </row>
    <row r="160" spans="1:11" x14ac:dyDescent="0.35">
      <c r="A160" s="140"/>
      <c r="B160" s="127"/>
      <c r="C160" s="247"/>
      <c r="D160" s="231"/>
      <c r="E160" s="231"/>
      <c r="F160" s="231"/>
    </row>
    <row r="161" spans="1:11" ht="16.5" hidden="1" x14ac:dyDescent="0.25">
      <c r="A161" s="125" t="s">
        <v>346</v>
      </c>
      <c r="B161" s="127"/>
      <c r="C161" s="247"/>
      <c r="D161" s="231"/>
      <c r="E161" s="231"/>
      <c r="F161" s="231"/>
    </row>
    <row r="162" spans="1:11" ht="16.5" hidden="1" x14ac:dyDescent="0.25">
      <c r="A162" s="140"/>
      <c r="B162" s="127"/>
      <c r="C162" s="247"/>
      <c r="D162" s="231"/>
      <c r="E162" s="231"/>
      <c r="F162" s="231"/>
    </row>
    <row r="163" spans="1:11" ht="16.5" hidden="1" x14ac:dyDescent="0.25">
      <c r="A163" s="488" t="s">
        <v>356</v>
      </c>
      <c r="B163" s="489"/>
      <c r="C163" s="490"/>
      <c r="D163" s="231"/>
      <c r="E163" s="231"/>
      <c r="F163" s="231"/>
    </row>
    <row r="164" spans="1:11" x14ac:dyDescent="0.35">
      <c r="A164" s="140"/>
      <c r="B164" s="127"/>
      <c r="C164" s="247"/>
      <c r="D164" s="231"/>
      <c r="E164" s="231"/>
      <c r="F164" s="231"/>
    </row>
    <row r="165" spans="1:11" x14ac:dyDescent="0.35">
      <c r="A165" s="140"/>
      <c r="B165" s="127"/>
      <c r="C165" s="247"/>
      <c r="D165" s="231"/>
      <c r="E165" s="231"/>
      <c r="F165" s="231"/>
    </row>
    <row r="166" spans="1:11" x14ac:dyDescent="0.35">
      <c r="A166" s="140"/>
      <c r="B166" s="127"/>
      <c r="C166" s="247"/>
      <c r="D166" s="231"/>
      <c r="E166" s="231"/>
      <c r="F166" s="231"/>
    </row>
    <row r="167" spans="1:11" ht="15" customHeight="1" x14ac:dyDescent="0.35">
      <c r="A167" s="140"/>
      <c r="B167" s="127"/>
      <c r="C167" s="247"/>
      <c r="D167" s="231"/>
      <c r="E167" s="231"/>
      <c r="F167" s="231"/>
    </row>
    <row r="168" spans="1:11" x14ac:dyDescent="0.35">
      <c r="A168" s="140"/>
      <c r="B168" s="127"/>
      <c r="C168" s="247"/>
      <c r="D168" s="231"/>
      <c r="E168" s="231"/>
      <c r="F168" s="231"/>
    </row>
    <row r="169" spans="1:11" x14ac:dyDescent="0.35">
      <c r="A169" s="140"/>
      <c r="B169" s="127"/>
      <c r="C169" s="247"/>
      <c r="D169" s="231"/>
      <c r="E169" s="231"/>
      <c r="F169" s="231"/>
    </row>
    <row r="170" spans="1:11" x14ac:dyDescent="0.35">
      <c r="A170" s="140"/>
      <c r="B170" s="127"/>
      <c r="C170" s="247"/>
      <c r="D170" s="231"/>
      <c r="E170" s="231"/>
      <c r="F170" s="231"/>
    </row>
    <row r="171" spans="1:11" x14ac:dyDescent="0.35">
      <c r="A171" s="140"/>
      <c r="B171" s="127"/>
      <c r="C171" s="247"/>
      <c r="D171" s="231"/>
      <c r="E171" s="231"/>
      <c r="F171" s="231"/>
    </row>
    <row r="172" spans="1:11" x14ac:dyDescent="0.35">
      <c r="A172" s="140"/>
      <c r="B172" s="127"/>
      <c r="C172" s="247"/>
      <c r="D172" s="231"/>
      <c r="E172" s="231"/>
      <c r="F172" s="231"/>
    </row>
    <row r="173" spans="1:11" ht="14.25" customHeight="1" x14ac:dyDescent="0.35">
      <c r="A173" s="140"/>
      <c r="B173" s="127"/>
      <c r="C173" s="247"/>
      <c r="D173" s="231"/>
      <c r="E173" s="231"/>
      <c r="F173" s="231"/>
    </row>
    <row r="174" spans="1:11" x14ac:dyDescent="0.35">
      <c r="A174" s="140"/>
      <c r="B174" s="127"/>
      <c r="C174" s="247"/>
      <c r="D174" s="231"/>
      <c r="E174" s="231"/>
      <c r="F174" s="231"/>
    </row>
    <row r="175" spans="1:11" ht="14.25" customHeight="1" x14ac:dyDescent="0.35">
      <c r="J175" s="72"/>
      <c r="K175" s="72"/>
    </row>
    <row r="176" spans="1:11" ht="15" customHeight="1" x14ac:dyDescent="0.35"/>
    <row r="185" ht="14.25" customHeight="1" x14ac:dyDescent="0.35"/>
  </sheetData>
  <mergeCells count="78">
    <mergeCell ref="D140:F140"/>
    <mergeCell ref="A145:C145"/>
    <mergeCell ref="D151:F151"/>
    <mergeCell ref="A148:B148"/>
    <mergeCell ref="A149:B149"/>
    <mergeCell ref="A151:A152"/>
    <mergeCell ref="B151:B152"/>
    <mergeCell ref="C151:C152"/>
    <mergeCell ref="D73:F73"/>
    <mergeCell ref="A111:C111"/>
    <mergeCell ref="A113:C113"/>
    <mergeCell ref="A115:A116"/>
    <mergeCell ref="B115:B116"/>
    <mergeCell ref="C115:C116"/>
    <mergeCell ref="D115:F115"/>
    <mergeCell ref="A85:C85"/>
    <mergeCell ref="A88:B88"/>
    <mergeCell ref="A89:B89"/>
    <mergeCell ref="A91:A92"/>
    <mergeCell ref="B91:B92"/>
    <mergeCell ref="C91:C92"/>
    <mergeCell ref="D91:F91"/>
    <mergeCell ref="A103:C103"/>
    <mergeCell ref="A104:C104"/>
    <mergeCell ref="A56:B56"/>
    <mergeCell ref="A58:A59"/>
    <mergeCell ref="B58:B59"/>
    <mergeCell ref="C58:C59"/>
    <mergeCell ref="A73:A74"/>
    <mergeCell ref="B73:B74"/>
    <mergeCell ref="C73:C74"/>
    <mergeCell ref="A47:A48"/>
    <mergeCell ref="B47:B48"/>
    <mergeCell ref="C47:C48"/>
    <mergeCell ref="A52:C52"/>
    <mergeCell ref="A55:B55"/>
    <mergeCell ref="D47:F47"/>
    <mergeCell ref="D7:F7"/>
    <mergeCell ref="A19:C19"/>
    <mergeCell ref="A25:A26"/>
    <mergeCell ref="B25:B26"/>
    <mergeCell ref="C25:C26"/>
    <mergeCell ref="D25:F25"/>
    <mergeCell ref="A7:A8"/>
    <mergeCell ref="B7:B8"/>
    <mergeCell ref="C7:C8"/>
    <mergeCell ref="A35:C35"/>
    <mergeCell ref="A38:B38"/>
    <mergeCell ref="A39:B39"/>
    <mergeCell ref="A43:C43"/>
    <mergeCell ref="A22:B22"/>
    <mergeCell ref="A23:B23"/>
    <mergeCell ref="D58:F58"/>
    <mergeCell ref="A61:C61"/>
    <mergeCell ref="A64:B64"/>
    <mergeCell ref="A65:B65"/>
    <mergeCell ref="A69:C69"/>
    <mergeCell ref="A106:B106"/>
    <mergeCell ref="A107:B107"/>
    <mergeCell ref="A119:C119"/>
    <mergeCell ref="A122:B122"/>
    <mergeCell ref="A123:B123"/>
    <mergeCell ref="A125:A126"/>
    <mergeCell ref="B125:B126"/>
    <mergeCell ref="C125:C126"/>
    <mergeCell ref="D125:F125"/>
    <mergeCell ref="A128:C128"/>
    <mergeCell ref="A158:B158"/>
    <mergeCell ref="A159:B159"/>
    <mergeCell ref="A163:C163"/>
    <mergeCell ref="A131:B131"/>
    <mergeCell ref="A132:B132"/>
    <mergeCell ref="A136:C136"/>
    <mergeCell ref="A155:C155"/>
    <mergeCell ref="A156:C156"/>
    <mergeCell ref="A140:A141"/>
    <mergeCell ref="B140:B141"/>
    <mergeCell ref="C140:C1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M38"/>
  <sheetViews>
    <sheetView showGridLines="0" topLeftCell="A22" zoomScaleNormal="100" workbookViewId="0">
      <selection activeCell="D27" sqref="D27"/>
    </sheetView>
  </sheetViews>
  <sheetFormatPr baseColWidth="10" defaultColWidth="11.453125" defaultRowHeight="14" x14ac:dyDescent="0.35"/>
  <cols>
    <col min="1" max="1" width="13.1796875" style="2" customWidth="1"/>
    <col min="2" max="2" width="42.453125" style="2" customWidth="1"/>
    <col min="3" max="16384" width="11.453125" style="2"/>
  </cols>
  <sheetData>
    <row r="1" spans="1:12" x14ac:dyDescent="0.35">
      <c r="A1" s="360" t="s">
        <v>13</v>
      </c>
      <c r="B1" s="1"/>
      <c r="C1" s="1"/>
      <c r="D1" s="1"/>
      <c r="E1" s="1"/>
      <c r="F1" s="1"/>
    </row>
    <row r="2" spans="1:12" ht="14.25" x14ac:dyDescent="0.25">
      <c r="A2" s="6"/>
    </row>
    <row r="3" spans="1:12" x14ac:dyDescent="0.35">
      <c r="A3" s="74" t="s">
        <v>116</v>
      </c>
      <c r="B3" s="7"/>
      <c r="C3" s="7"/>
      <c r="D3" s="7"/>
      <c r="E3" s="7"/>
      <c r="F3" s="7"/>
    </row>
    <row r="4" spans="1:12" ht="15" x14ac:dyDescent="0.25">
      <c r="A4" s="7"/>
      <c r="B4" s="7"/>
      <c r="C4" s="7"/>
      <c r="D4" s="7"/>
      <c r="E4" s="7"/>
      <c r="F4" s="7"/>
    </row>
    <row r="5" spans="1:12" ht="14.25" customHeight="1" x14ac:dyDescent="0.35">
      <c r="A5" s="516" t="s">
        <v>156</v>
      </c>
      <c r="B5" s="516" t="s">
        <v>379</v>
      </c>
      <c r="C5" s="516" t="s">
        <v>344</v>
      </c>
      <c r="D5" s="516"/>
      <c r="E5" s="516"/>
      <c r="F5" s="516"/>
    </row>
    <row r="6" spans="1:12" ht="30" customHeight="1" x14ac:dyDescent="0.35">
      <c r="A6" s="516"/>
      <c r="B6" s="516"/>
      <c r="C6" s="84" t="s">
        <v>14</v>
      </c>
      <c r="D6" s="84" t="s">
        <v>15</v>
      </c>
      <c r="E6" s="84" t="s">
        <v>16</v>
      </c>
      <c r="F6" s="84" t="s">
        <v>10</v>
      </c>
    </row>
    <row r="7" spans="1:12" s="12" customFormat="1" ht="14.25" x14ac:dyDescent="0.25">
      <c r="A7" s="48"/>
      <c r="B7" s="49"/>
      <c r="C7" s="11"/>
      <c r="D7" s="11"/>
      <c r="E7" s="11"/>
      <c r="F7" s="11"/>
      <c r="G7" s="2"/>
      <c r="H7" s="2"/>
      <c r="I7" s="2"/>
      <c r="J7" s="2"/>
    </row>
    <row r="8" spans="1:12" s="12" customFormat="1" ht="14.25" x14ac:dyDescent="0.25">
      <c r="A8" s="48"/>
      <c r="B8" s="49"/>
      <c r="C8" s="11"/>
      <c r="D8" s="11"/>
      <c r="E8" s="11"/>
      <c r="F8" s="11"/>
      <c r="G8" s="2"/>
      <c r="H8" s="2"/>
      <c r="I8" s="2"/>
      <c r="J8" s="2"/>
    </row>
    <row r="9" spans="1:12" ht="15" thickBot="1" x14ac:dyDescent="0.3">
      <c r="A9" s="43"/>
      <c r="B9" s="59"/>
      <c r="C9" s="24"/>
      <c r="D9" s="24"/>
      <c r="E9" s="24"/>
      <c r="F9" s="24"/>
      <c r="L9" s="12"/>
    </row>
    <row r="10" spans="1:12" ht="15" thickTop="1" x14ac:dyDescent="0.25">
      <c r="A10" s="517" t="s">
        <v>12</v>
      </c>
      <c r="B10" s="518"/>
      <c r="C10" s="85"/>
      <c r="D10" s="85"/>
      <c r="E10" s="85"/>
      <c r="F10" s="85"/>
    </row>
    <row r="11" spans="1:12" ht="14.25" x14ac:dyDescent="0.25">
      <c r="A11" s="6"/>
    </row>
    <row r="12" spans="1:12" ht="14.25" customHeight="1" x14ac:dyDescent="0.35">
      <c r="A12" s="516" t="s">
        <v>156</v>
      </c>
      <c r="B12" s="516" t="s">
        <v>379</v>
      </c>
      <c r="C12" s="516" t="s">
        <v>345</v>
      </c>
      <c r="D12" s="516"/>
      <c r="E12" s="516"/>
      <c r="F12" s="516"/>
    </row>
    <row r="13" spans="1:12" ht="30" customHeight="1" x14ac:dyDescent="0.35">
      <c r="A13" s="516"/>
      <c r="B13" s="516"/>
      <c r="C13" s="84" t="s">
        <v>14</v>
      </c>
      <c r="D13" s="84" t="s">
        <v>15</v>
      </c>
      <c r="E13" s="84" t="s">
        <v>16</v>
      </c>
      <c r="F13" s="84" t="s">
        <v>10</v>
      </c>
    </row>
    <row r="14" spans="1:12" s="12" customFormat="1" ht="14.25" x14ac:dyDescent="0.25">
      <c r="A14" s="48"/>
      <c r="B14" s="49"/>
      <c r="C14" s="60"/>
      <c r="D14" s="60"/>
      <c r="E14" s="60"/>
      <c r="F14" s="60"/>
      <c r="G14" s="2"/>
      <c r="H14" s="2"/>
      <c r="I14" s="2"/>
      <c r="J14" s="2"/>
    </row>
    <row r="15" spans="1:12" s="12" customFormat="1" ht="14.25" x14ac:dyDescent="0.25">
      <c r="A15" s="48"/>
      <c r="B15" s="49"/>
      <c r="C15" s="60"/>
      <c r="D15" s="60"/>
      <c r="E15" s="60"/>
      <c r="F15" s="60"/>
      <c r="G15" s="2"/>
      <c r="H15" s="2"/>
      <c r="I15" s="2"/>
      <c r="J15" s="2"/>
    </row>
    <row r="16" spans="1:12" ht="15" thickBot="1" x14ac:dyDescent="0.3">
      <c r="A16" s="43"/>
      <c r="B16" s="59"/>
      <c r="C16" s="24"/>
      <c r="D16" s="24"/>
      <c r="E16" s="24"/>
      <c r="F16" s="24"/>
      <c r="L16" s="12"/>
    </row>
    <row r="17" spans="1:13" ht="15" thickTop="1" x14ac:dyDescent="0.25">
      <c r="A17" s="517" t="s">
        <v>12</v>
      </c>
      <c r="B17" s="518"/>
      <c r="C17" s="85"/>
      <c r="D17" s="85"/>
      <c r="E17" s="85"/>
      <c r="F17" s="85"/>
    </row>
    <row r="18" spans="1:13" ht="14.25" x14ac:dyDescent="0.25">
      <c r="A18" s="51"/>
      <c r="B18" s="51"/>
      <c r="C18" s="31"/>
      <c r="D18" s="31"/>
      <c r="E18" s="31"/>
      <c r="F18" s="31"/>
      <c r="G18" s="31"/>
      <c r="H18" s="31"/>
      <c r="I18" s="31"/>
      <c r="J18" s="31"/>
    </row>
    <row r="19" spans="1:13" x14ac:dyDescent="0.35">
      <c r="A19" s="74" t="s">
        <v>117</v>
      </c>
      <c r="B19" s="7"/>
      <c r="C19" s="7"/>
      <c r="D19" s="7"/>
      <c r="E19" s="7"/>
      <c r="F19" s="7"/>
    </row>
    <row r="20" spans="1:13" ht="15" x14ac:dyDescent="0.25">
      <c r="A20" s="7"/>
      <c r="B20" s="7"/>
      <c r="C20" s="7"/>
      <c r="D20" s="7"/>
      <c r="E20" s="7"/>
      <c r="F20" s="7"/>
    </row>
    <row r="21" spans="1:13" ht="15" customHeight="1" x14ac:dyDescent="0.35">
      <c r="A21" s="516" t="s">
        <v>156</v>
      </c>
      <c r="B21" s="516" t="s">
        <v>379</v>
      </c>
      <c r="C21" s="516" t="s">
        <v>344</v>
      </c>
      <c r="D21" s="516"/>
      <c r="E21" s="516"/>
      <c r="F21" s="516"/>
    </row>
    <row r="22" spans="1:13" ht="28" x14ac:dyDescent="0.35">
      <c r="A22" s="516"/>
      <c r="B22" s="516"/>
      <c r="C22" s="84" t="s">
        <v>14</v>
      </c>
      <c r="D22" s="84" t="s">
        <v>15</v>
      </c>
      <c r="E22" s="84" t="s">
        <v>16</v>
      </c>
      <c r="F22" s="84" t="s">
        <v>10</v>
      </c>
    </row>
    <row r="23" spans="1:13" s="12" customFormat="1" ht="15" customHeight="1" x14ac:dyDescent="0.25">
      <c r="A23" s="48"/>
      <c r="B23" s="49"/>
      <c r="C23" s="11"/>
      <c r="D23" s="11"/>
      <c r="E23" s="11"/>
      <c r="F23" s="11"/>
      <c r="G23" s="2"/>
      <c r="H23" s="2"/>
      <c r="I23" s="2"/>
      <c r="J23" s="2"/>
    </row>
    <row r="24" spans="1:13" ht="14.25" x14ac:dyDescent="0.25">
      <c r="A24" s="40"/>
      <c r="B24" s="71"/>
      <c r="C24" s="11"/>
      <c r="D24" s="11"/>
      <c r="E24" s="11"/>
      <c r="F24" s="11"/>
      <c r="L24" s="12"/>
    </row>
    <row r="25" spans="1:13" ht="15" thickBot="1" x14ac:dyDescent="0.3">
      <c r="A25" s="43"/>
      <c r="B25" s="59"/>
      <c r="C25" s="24"/>
      <c r="D25" s="24"/>
      <c r="E25" s="24"/>
      <c r="F25" s="24"/>
      <c r="L25" s="12"/>
    </row>
    <row r="26" spans="1:13" ht="15" thickTop="1" x14ac:dyDescent="0.25">
      <c r="A26" s="517" t="s">
        <v>12</v>
      </c>
      <c r="B26" s="518"/>
      <c r="C26" s="85"/>
      <c r="D26" s="85"/>
      <c r="E26" s="85"/>
      <c r="F26" s="85"/>
      <c r="L26" s="12"/>
      <c r="M26" s="12"/>
    </row>
    <row r="27" spans="1:13" ht="14.25" x14ac:dyDescent="0.25">
      <c r="A27" s="6"/>
    </row>
    <row r="28" spans="1:13" ht="15" customHeight="1" x14ac:dyDescent="0.35">
      <c r="A28" s="516" t="s">
        <v>156</v>
      </c>
      <c r="B28" s="516" t="s">
        <v>379</v>
      </c>
      <c r="C28" s="516" t="s">
        <v>345</v>
      </c>
      <c r="D28" s="516"/>
      <c r="E28" s="516"/>
      <c r="F28" s="516"/>
    </row>
    <row r="29" spans="1:13" ht="28" x14ac:dyDescent="0.35">
      <c r="A29" s="516"/>
      <c r="B29" s="516"/>
      <c r="C29" s="84" t="s">
        <v>14</v>
      </c>
      <c r="D29" s="84" t="s">
        <v>15</v>
      </c>
      <c r="E29" s="84" t="s">
        <v>16</v>
      </c>
      <c r="F29" s="84" t="s">
        <v>10</v>
      </c>
    </row>
    <row r="30" spans="1:13" s="12" customFormat="1" ht="15" customHeight="1" x14ac:dyDescent="0.25">
      <c r="A30" s="48"/>
      <c r="B30" s="49"/>
      <c r="C30" s="60"/>
      <c r="D30" s="60"/>
      <c r="E30" s="60"/>
      <c r="F30" s="60"/>
      <c r="G30" s="2"/>
      <c r="H30" s="2"/>
      <c r="I30" s="2"/>
      <c r="J30" s="2"/>
    </row>
    <row r="31" spans="1:13" ht="14.25" x14ac:dyDescent="0.25">
      <c r="A31" s="40"/>
      <c r="B31" s="71"/>
      <c r="C31" s="60"/>
      <c r="D31" s="60"/>
      <c r="E31" s="60"/>
      <c r="F31" s="60"/>
      <c r="L31" s="12"/>
    </row>
    <row r="32" spans="1:13" ht="15" thickBot="1" x14ac:dyDescent="0.3">
      <c r="A32" s="43"/>
      <c r="B32" s="59"/>
      <c r="C32" s="24"/>
      <c r="D32" s="24"/>
      <c r="E32" s="24"/>
      <c r="F32" s="24"/>
      <c r="L32" s="12"/>
    </row>
    <row r="33" spans="1:13" ht="15" thickTop="1" x14ac:dyDescent="0.25">
      <c r="A33" s="517" t="s">
        <v>12</v>
      </c>
      <c r="B33" s="518"/>
      <c r="C33" s="85"/>
      <c r="D33" s="85"/>
      <c r="E33" s="85"/>
      <c r="F33" s="85"/>
      <c r="L33" s="12"/>
      <c r="M33" s="12"/>
    </row>
    <row r="34" spans="1:13" ht="14.25" x14ac:dyDescent="0.25">
      <c r="A34" s="6"/>
    </row>
    <row r="35" spans="1:13" x14ac:dyDescent="0.35">
      <c r="A35" s="74" t="s">
        <v>312</v>
      </c>
    </row>
    <row r="36" spans="1:13" ht="14.25" x14ac:dyDescent="0.25">
      <c r="A36" s="47"/>
    </row>
    <row r="37" spans="1:13" ht="14.5" x14ac:dyDescent="0.35">
      <c r="A37" s="514" t="s">
        <v>356</v>
      </c>
      <c r="B37" s="515"/>
    </row>
    <row r="38" spans="1:13" ht="14.25" x14ac:dyDescent="0.25">
      <c r="A38" s="6"/>
    </row>
  </sheetData>
  <mergeCells count="17">
    <mergeCell ref="A5:A6"/>
    <mergeCell ref="B5:B6"/>
    <mergeCell ref="C5:F5"/>
    <mergeCell ref="A10:B10"/>
    <mergeCell ref="A26:B26"/>
    <mergeCell ref="A17:B17"/>
    <mergeCell ref="A21:A22"/>
    <mergeCell ref="B21:B22"/>
    <mergeCell ref="C21:F21"/>
    <mergeCell ref="A37:B37"/>
    <mergeCell ref="A12:A13"/>
    <mergeCell ref="B12:B13"/>
    <mergeCell ref="C12:F12"/>
    <mergeCell ref="A33:B33"/>
    <mergeCell ref="A28:A29"/>
    <mergeCell ref="B28:B29"/>
    <mergeCell ref="C28:F28"/>
  </mergeCells>
  <pageMargins left="0.25" right="0.25" top="0.75" bottom="0.75" header="0.3" footer="0.3"/>
  <pageSetup paperSize="9" scale="97" fitToHeight="0" orientation="landscape"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37"/>
  <sheetViews>
    <sheetView showGridLines="0" zoomScaleNormal="100" workbookViewId="0"/>
  </sheetViews>
  <sheetFormatPr baseColWidth="10" defaultColWidth="11.453125" defaultRowHeight="14" x14ac:dyDescent="0.35"/>
  <cols>
    <col min="1" max="1" width="12.81640625" style="2" customWidth="1"/>
    <col min="2" max="2" width="43.26953125" style="2" customWidth="1"/>
    <col min="3" max="16384" width="11.453125" style="2"/>
  </cols>
  <sheetData>
    <row r="1" spans="1:12" x14ac:dyDescent="0.35">
      <c r="A1" s="1" t="s">
        <v>17</v>
      </c>
      <c r="B1" s="1"/>
      <c r="C1" s="1"/>
      <c r="D1" s="1"/>
      <c r="E1" s="1"/>
      <c r="F1" s="1"/>
    </row>
    <row r="2" spans="1:12" ht="14.25" x14ac:dyDescent="0.25">
      <c r="A2" s="6"/>
    </row>
    <row r="3" spans="1:12" x14ac:dyDescent="0.35">
      <c r="A3" s="74" t="s">
        <v>116</v>
      </c>
      <c r="B3" s="7"/>
      <c r="C3" s="7"/>
      <c r="D3" s="7"/>
      <c r="E3" s="7"/>
      <c r="F3" s="7"/>
    </row>
    <row r="4" spans="1:12" ht="14.25" x14ac:dyDescent="0.25">
      <c r="A4" s="5"/>
      <c r="B4" s="5"/>
      <c r="C4" s="5"/>
      <c r="D4" s="5"/>
      <c r="E4" s="5"/>
      <c r="F4" s="5"/>
    </row>
    <row r="5" spans="1:12" ht="14.25" customHeight="1" x14ac:dyDescent="0.35">
      <c r="A5" s="516" t="s">
        <v>156</v>
      </c>
      <c r="B5" s="516" t="s">
        <v>379</v>
      </c>
      <c r="C5" s="516" t="s">
        <v>344</v>
      </c>
      <c r="D5" s="516"/>
      <c r="E5" s="516"/>
      <c r="F5" s="516"/>
    </row>
    <row r="6" spans="1:12" ht="30" customHeight="1" x14ac:dyDescent="0.35">
      <c r="A6" s="516"/>
      <c r="B6" s="516"/>
      <c r="C6" s="84" t="s">
        <v>14</v>
      </c>
      <c r="D6" s="84" t="s">
        <v>15</v>
      </c>
      <c r="E6" s="84" t="s">
        <v>16</v>
      </c>
      <c r="F6" s="84" t="s">
        <v>10</v>
      </c>
    </row>
    <row r="7" spans="1:12" s="12" customFormat="1" ht="14.25" x14ac:dyDescent="0.25">
      <c r="A7" s="48"/>
      <c r="B7" s="49"/>
      <c r="C7" s="60"/>
      <c r="D7" s="60"/>
      <c r="E7" s="60"/>
      <c r="F7" s="60"/>
      <c r="G7" s="2"/>
      <c r="H7" s="2"/>
      <c r="I7" s="2"/>
      <c r="J7" s="2"/>
    </row>
    <row r="8" spans="1:12" s="12" customFormat="1" ht="14.25" x14ac:dyDescent="0.25">
      <c r="A8" s="48"/>
      <c r="B8" s="49"/>
      <c r="C8" s="60"/>
      <c r="D8" s="60"/>
      <c r="E8" s="60"/>
      <c r="F8" s="60"/>
      <c r="G8" s="2"/>
      <c r="H8" s="2"/>
      <c r="I8" s="2"/>
      <c r="J8" s="2"/>
    </row>
    <row r="9" spans="1:12" ht="15" thickBot="1" x14ac:dyDescent="0.3">
      <c r="A9" s="43"/>
      <c r="B9" s="59"/>
      <c r="C9" s="24"/>
      <c r="D9" s="24"/>
      <c r="E9" s="24"/>
      <c r="F9" s="24"/>
      <c r="L9" s="12"/>
    </row>
    <row r="10" spans="1:12" ht="15" thickTop="1" x14ac:dyDescent="0.25">
      <c r="A10" s="517" t="s">
        <v>12</v>
      </c>
      <c r="B10" s="518"/>
      <c r="C10" s="85"/>
      <c r="D10" s="85"/>
      <c r="E10" s="85"/>
      <c r="F10" s="85"/>
    </row>
    <row r="11" spans="1:12" ht="14.25" x14ac:dyDescent="0.25">
      <c r="A11" s="6"/>
    </row>
    <row r="12" spans="1:12" ht="14.25" customHeight="1" x14ac:dyDescent="0.35">
      <c r="A12" s="516" t="s">
        <v>156</v>
      </c>
      <c r="B12" s="516" t="s">
        <v>379</v>
      </c>
      <c r="C12" s="516" t="s">
        <v>345</v>
      </c>
      <c r="D12" s="516"/>
      <c r="E12" s="516"/>
      <c r="F12" s="516"/>
    </row>
    <row r="13" spans="1:12" ht="30" customHeight="1" x14ac:dyDescent="0.35">
      <c r="A13" s="516"/>
      <c r="B13" s="516"/>
      <c r="C13" s="84" t="s">
        <v>14</v>
      </c>
      <c r="D13" s="84" t="s">
        <v>15</v>
      </c>
      <c r="E13" s="84" t="s">
        <v>16</v>
      </c>
      <c r="F13" s="84" t="s">
        <v>10</v>
      </c>
    </row>
    <row r="14" spans="1:12" s="12" customFormat="1" ht="14.25" x14ac:dyDescent="0.25">
      <c r="A14" s="48"/>
      <c r="B14" s="49"/>
      <c r="C14" s="60"/>
      <c r="D14" s="60"/>
      <c r="E14" s="60"/>
      <c r="F14" s="60"/>
      <c r="G14" s="2"/>
      <c r="H14" s="2"/>
      <c r="I14" s="2"/>
      <c r="J14" s="2"/>
    </row>
    <row r="15" spans="1:12" s="12" customFormat="1" ht="14.25" x14ac:dyDescent="0.25">
      <c r="A15" s="48"/>
      <c r="B15" s="49"/>
      <c r="C15" s="60"/>
      <c r="D15" s="60"/>
      <c r="E15" s="60"/>
      <c r="F15" s="60"/>
      <c r="G15" s="2"/>
      <c r="H15" s="2"/>
      <c r="I15" s="2"/>
      <c r="J15" s="2"/>
    </row>
    <row r="16" spans="1:12" ht="15" thickBot="1" x14ac:dyDescent="0.3">
      <c r="A16" s="43"/>
      <c r="B16" s="59"/>
      <c r="C16" s="24"/>
      <c r="D16" s="24"/>
      <c r="E16" s="24"/>
      <c r="F16" s="24"/>
      <c r="L16" s="12"/>
    </row>
    <row r="17" spans="1:14" ht="15" thickTop="1" x14ac:dyDescent="0.25">
      <c r="A17" s="517" t="s">
        <v>12</v>
      </c>
      <c r="B17" s="518"/>
      <c r="C17" s="85"/>
      <c r="D17" s="85"/>
      <c r="E17" s="85"/>
      <c r="F17" s="85"/>
    </row>
    <row r="18" spans="1:14" ht="14.25" x14ac:dyDescent="0.25">
      <c r="A18" s="19"/>
      <c r="L18" s="12"/>
      <c r="M18" s="12"/>
      <c r="N18" s="12"/>
    </row>
    <row r="19" spans="1:14" x14ac:dyDescent="0.35">
      <c r="A19" s="74" t="s">
        <v>118</v>
      </c>
      <c r="B19" s="7"/>
      <c r="C19" s="7"/>
      <c r="D19" s="7"/>
      <c r="E19" s="7"/>
      <c r="F19" s="7"/>
      <c r="G19" s="66"/>
      <c r="L19" s="12"/>
      <c r="M19" s="12"/>
      <c r="N19" s="12"/>
    </row>
    <row r="20" spans="1:14" ht="14.25" x14ac:dyDescent="0.25">
      <c r="L20" s="12"/>
      <c r="M20" s="12"/>
      <c r="N20" s="12"/>
    </row>
    <row r="21" spans="1:14" ht="14.25" customHeight="1" x14ac:dyDescent="0.35">
      <c r="A21" s="516" t="s">
        <v>156</v>
      </c>
      <c r="B21" s="516" t="s">
        <v>379</v>
      </c>
      <c r="C21" s="516" t="s">
        <v>344</v>
      </c>
      <c r="D21" s="516"/>
      <c r="E21" s="516"/>
      <c r="F21" s="516"/>
    </row>
    <row r="22" spans="1:14" ht="30" customHeight="1" x14ac:dyDescent="0.35">
      <c r="A22" s="516"/>
      <c r="B22" s="516"/>
      <c r="C22" s="84" t="s">
        <v>14</v>
      </c>
      <c r="D22" s="84" t="s">
        <v>15</v>
      </c>
      <c r="E22" s="84" t="s">
        <v>16</v>
      </c>
      <c r="F22" s="84" t="s">
        <v>10</v>
      </c>
    </row>
    <row r="23" spans="1:14" s="12" customFormat="1" ht="14.25" x14ac:dyDescent="0.25">
      <c r="A23" s="48"/>
      <c r="B23" s="49"/>
      <c r="C23" s="60"/>
      <c r="D23" s="60"/>
      <c r="E23" s="60"/>
      <c r="F23" s="60"/>
      <c r="G23" s="2"/>
      <c r="H23" s="2"/>
      <c r="I23" s="2"/>
      <c r="J23" s="2"/>
    </row>
    <row r="24" spans="1:14" s="12" customFormat="1" ht="14.25" x14ac:dyDescent="0.25">
      <c r="A24" s="48"/>
      <c r="B24" s="49"/>
      <c r="C24" s="60"/>
      <c r="D24" s="60"/>
      <c r="E24" s="60"/>
      <c r="F24" s="60"/>
      <c r="G24" s="2"/>
      <c r="H24" s="2"/>
      <c r="I24" s="2"/>
      <c r="J24" s="2"/>
    </row>
    <row r="25" spans="1:14" ht="15" thickBot="1" x14ac:dyDescent="0.3">
      <c r="A25" s="43"/>
      <c r="B25" s="59"/>
      <c r="C25" s="24"/>
      <c r="D25" s="24"/>
      <c r="E25" s="24"/>
      <c r="F25" s="24"/>
      <c r="L25" s="12"/>
    </row>
    <row r="26" spans="1:14" ht="15" thickTop="1" x14ac:dyDescent="0.25">
      <c r="A26" s="517" t="s">
        <v>12</v>
      </c>
      <c r="B26" s="518"/>
      <c r="C26" s="85"/>
      <c r="D26" s="85"/>
      <c r="E26" s="85"/>
      <c r="F26" s="85"/>
    </row>
    <row r="27" spans="1:14" ht="14.25" x14ac:dyDescent="0.25">
      <c r="A27" s="6"/>
    </row>
    <row r="28" spans="1:14" ht="14.25" customHeight="1" x14ac:dyDescent="0.35">
      <c r="A28" s="516" t="s">
        <v>156</v>
      </c>
      <c r="B28" s="516" t="s">
        <v>379</v>
      </c>
      <c r="C28" s="516" t="s">
        <v>345</v>
      </c>
      <c r="D28" s="516"/>
      <c r="E28" s="516"/>
      <c r="F28" s="516"/>
    </row>
    <row r="29" spans="1:14" ht="30" customHeight="1" x14ac:dyDescent="0.35">
      <c r="A29" s="516"/>
      <c r="B29" s="516"/>
      <c r="C29" s="84" t="s">
        <v>14</v>
      </c>
      <c r="D29" s="84" t="s">
        <v>15</v>
      </c>
      <c r="E29" s="84" t="s">
        <v>16</v>
      </c>
      <c r="F29" s="84" t="s">
        <v>10</v>
      </c>
    </row>
    <row r="30" spans="1:14" s="12" customFormat="1" ht="14.25" x14ac:dyDescent="0.25">
      <c r="A30" s="48"/>
      <c r="B30" s="49"/>
      <c r="C30" s="60"/>
      <c r="D30" s="60"/>
      <c r="E30" s="60"/>
      <c r="F30" s="60"/>
      <c r="G30" s="2"/>
      <c r="H30" s="2"/>
      <c r="I30" s="2"/>
      <c r="J30" s="2"/>
    </row>
    <row r="31" spans="1:14" s="12" customFormat="1" ht="14.25" x14ac:dyDescent="0.25">
      <c r="A31" s="48"/>
      <c r="B31" s="49"/>
      <c r="C31" s="60"/>
      <c r="D31" s="60"/>
      <c r="E31" s="60"/>
      <c r="F31" s="60"/>
      <c r="G31" s="2"/>
      <c r="H31" s="2"/>
      <c r="I31" s="2"/>
      <c r="J31" s="2"/>
    </row>
    <row r="32" spans="1:14" ht="15" thickBot="1" x14ac:dyDescent="0.4">
      <c r="A32" s="43"/>
      <c r="B32" s="59"/>
      <c r="C32" s="24"/>
      <c r="D32" s="24"/>
      <c r="E32" s="24"/>
      <c r="F32" s="24"/>
      <c r="L32" s="12"/>
    </row>
    <row r="33" spans="1:14" ht="15" thickTop="1" x14ac:dyDescent="0.35">
      <c r="A33" s="517" t="s">
        <v>12</v>
      </c>
      <c r="B33" s="518"/>
      <c r="C33" s="85"/>
      <c r="D33" s="85"/>
      <c r="E33" s="85"/>
      <c r="F33" s="85"/>
    </row>
    <row r="34" spans="1:14" x14ac:dyDescent="0.35">
      <c r="L34" s="12"/>
      <c r="M34" s="12"/>
      <c r="N34" s="12"/>
    </row>
    <row r="35" spans="1:14" x14ac:dyDescent="0.35">
      <c r="A35" s="74" t="s">
        <v>312</v>
      </c>
    </row>
    <row r="36" spans="1:14" ht="14.5" x14ac:dyDescent="0.35">
      <c r="A36" s="47"/>
    </row>
    <row r="37" spans="1:14" ht="14.5" x14ac:dyDescent="0.35">
      <c r="A37" s="514" t="s">
        <v>356</v>
      </c>
      <c r="B37" s="515"/>
    </row>
  </sheetData>
  <mergeCells count="17">
    <mergeCell ref="A28:A29"/>
    <mergeCell ref="B28:B29"/>
    <mergeCell ref="C28:F28"/>
    <mergeCell ref="A33:B33"/>
    <mergeCell ref="A37:B37"/>
    <mergeCell ref="A5:A6"/>
    <mergeCell ref="B5:B6"/>
    <mergeCell ref="C5:F5"/>
    <mergeCell ref="A10:B10"/>
    <mergeCell ref="A12:A13"/>
    <mergeCell ref="B12:B13"/>
    <mergeCell ref="C12:F12"/>
    <mergeCell ref="A17:B17"/>
    <mergeCell ref="A21:A22"/>
    <mergeCell ref="B21:B22"/>
    <mergeCell ref="C21:F21"/>
    <mergeCell ref="A26:B26"/>
  </mergeCells>
  <pageMargins left="0.25" right="0.25" top="0.75" bottom="0.75" header="0.3" footer="0.3"/>
  <pageSetup paperSize="9" scale="9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29"/>
  <sheetViews>
    <sheetView showGridLines="0" zoomScaleNormal="100" workbookViewId="0">
      <selection activeCell="A12" sqref="A12:F17"/>
    </sheetView>
  </sheetViews>
  <sheetFormatPr baseColWidth="10" defaultColWidth="11.453125" defaultRowHeight="14" x14ac:dyDescent="0.35"/>
  <cols>
    <col min="1" max="1" width="12.81640625" style="121" customWidth="1"/>
    <col min="2" max="2" width="37.7265625" style="121" customWidth="1"/>
    <col min="3" max="4" width="18.453125" style="121" customWidth="1"/>
    <col min="5" max="5" width="19" style="121" customWidth="1"/>
    <col min="6" max="6" width="8.453125" style="121" bestFit="1" customWidth="1"/>
    <col min="7" max="8" width="17" style="2" customWidth="1"/>
    <col min="9" max="9" width="18" style="2" customWidth="1"/>
    <col min="10" max="10" width="8.453125" style="2" bestFit="1" customWidth="1"/>
    <col min="11" max="16384" width="11.453125" style="2"/>
  </cols>
  <sheetData>
    <row r="1" spans="1:10" ht="16.5" x14ac:dyDescent="0.25">
      <c r="A1" s="252" t="s">
        <v>223</v>
      </c>
      <c r="B1" s="117"/>
      <c r="C1" s="197"/>
      <c r="D1" s="197"/>
      <c r="E1" s="117"/>
      <c r="F1" s="117"/>
    </row>
    <row r="2" spans="1:10" s="12" customFormat="1" ht="16.5" x14ac:dyDescent="0.25">
      <c r="A2" s="198"/>
      <c r="B2" s="199"/>
      <c r="C2" s="122"/>
      <c r="D2" s="122"/>
      <c r="E2" s="122"/>
      <c r="F2" s="122"/>
    </row>
    <row r="3" spans="1:10" x14ac:dyDescent="0.35">
      <c r="A3" s="120" t="s">
        <v>224</v>
      </c>
      <c r="B3" s="200"/>
      <c r="D3" s="201"/>
      <c r="E3" s="201"/>
      <c r="F3" s="201"/>
      <c r="H3" s="201" t="s">
        <v>806</v>
      </c>
    </row>
    <row r="4" spans="1:10" ht="16.5" x14ac:dyDescent="0.25">
      <c r="A4" s="201"/>
      <c r="B4" s="201"/>
      <c r="C4" s="201"/>
      <c r="D4" s="201"/>
      <c r="E4" s="201"/>
      <c r="F4" s="201"/>
    </row>
    <row r="5" spans="1:10" ht="15.75" customHeight="1" x14ac:dyDescent="0.35">
      <c r="A5" s="523" t="s">
        <v>156</v>
      </c>
      <c r="B5" s="523" t="s">
        <v>379</v>
      </c>
      <c r="C5" s="523" t="s">
        <v>344</v>
      </c>
      <c r="D5" s="523"/>
      <c r="E5" s="523"/>
      <c r="F5" s="523"/>
    </row>
    <row r="6" spans="1:10" ht="42" x14ac:dyDescent="0.35">
      <c r="A6" s="523"/>
      <c r="B6" s="523"/>
      <c r="C6" s="202" t="s">
        <v>18</v>
      </c>
      <c r="D6" s="202" t="s">
        <v>19</v>
      </c>
      <c r="E6" s="202" t="s">
        <v>20</v>
      </c>
      <c r="F6" s="202" t="s">
        <v>10</v>
      </c>
    </row>
    <row r="7" spans="1:10" s="12" customFormat="1" ht="16.5" x14ac:dyDescent="0.25">
      <c r="A7" s="203">
        <v>12205</v>
      </c>
      <c r="B7" s="204" t="s">
        <v>602</v>
      </c>
      <c r="C7" s="210"/>
      <c r="D7" s="356">
        <v>42101</v>
      </c>
      <c r="E7" s="367"/>
      <c r="F7" s="356">
        <f>+C7+D7+E7</f>
        <v>42101</v>
      </c>
      <c r="G7" s="2"/>
      <c r="H7" s="2"/>
      <c r="I7" s="2"/>
      <c r="J7" s="2"/>
    </row>
    <row r="8" spans="1:10" s="12" customFormat="1" ht="16.5" x14ac:dyDescent="0.25">
      <c r="A8" s="203"/>
      <c r="B8" s="204"/>
      <c r="C8" s="210"/>
      <c r="D8" s="356"/>
      <c r="E8" s="367"/>
      <c r="F8" s="367"/>
      <c r="G8" s="2"/>
      <c r="H8" s="2"/>
      <c r="I8" s="2"/>
      <c r="J8" s="2"/>
    </row>
    <row r="9" spans="1:10" s="12" customFormat="1" ht="17.25" thickBot="1" x14ac:dyDescent="0.3">
      <c r="A9" s="205"/>
      <c r="B9" s="206"/>
      <c r="C9" s="212"/>
      <c r="D9" s="357"/>
      <c r="E9" s="368"/>
      <c r="F9" s="368"/>
      <c r="G9" s="2"/>
      <c r="H9" s="2"/>
      <c r="I9" s="2"/>
      <c r="J9" s="2"/>
    </row>
    <row r="10" spans="1:10" ht="17.25" thickTop="1" x14ac:dyDescent="0.25">
      <c r="A10" s="519" t="s">
        <v>12</v>
      </c>
      <c r="B10" s="520"/>
      <c r="C10" s="213"/>
      <c r="D10" s="358">
        <f>SUM(D7:D9)</f>
        <v>42101</v>
      </c>
      <c r="E10" s="362"/>
      <c r="F10" s="358">
        <f>SUM(F7:F9)</f>
        <v>42101</v>
      </c>
      <c r="H10" s="147"/>
    </row>
    <row r="11" spans="1:10" ht="16.5" x14ac:dyDescent="0.25">
      <c r="A11" s="107"/>
    </row>
    <row r="12" spans="1:10" ht="15.75" customHeight="1" x14ac:dyDescent="0.35">
      <c r="A12" s="523" t="s">
        <v>156</v>
      </c>
      <c r="B12" s="523" t="s">
        <v>379</v>
      </c>
      <c r="C12" s="523" t="s">
        <v>345</v>
      </c>
      <c r="D12" s="523"/>
      <c r="E12" s="523"/>
      <c r="F12" s="523"/>
    </row>
    <row r="13" spans="1:10" ht="42" x14ac:dyDescent="0.35">
      <c r="A13" s="523"/>
      <c r="B13" s="523"/>
      <c r="C13" s="202" t="s">
        <v>18</v>
      </c>
      <c r="D13" s="387" t="s">
        <v>19</v>
      </c>
      <c r="E13" s="387" t="s">
        <v>20</v>
      </c>
      <c r="F13" s="387" t="s">
        <v>10</v>
      </c>
    </row>
    <row r="14" spans="1:10" s="12" customFormat="1" ht="16.5" x14ac:dyDescent="0.25">
      <c r="A14" s="203">
        <v>12205</v>
      </c>
      <c r="B14" s="204" t="s">
        <v>602</v>
      </c>
      <c r="C14" s="211"/>
      <c r="D14" s="356">
        <v>35514</v>
      </c>
      <c r="E14" s="356"/>
      <c r="F14" s="356">
        <f>+C14+D14+E14</f>
        <v>35514</v>
      </c>
      <c r="G14" s="2"/>
      <c r="H14" s="2"/>
      <c r="I14" s="2"/>
      <c r="J14" s="2"/>
    </row>
    <row r="15" spans="1:10" s="12" customFormat="1" ht="16.5" x14ac:dyDescent="0.25">
      <c r="A15" s="203"/>
      <c r="B15" s="204"/>
      <c r="C15" s="211"/>
      <c r="D15" s="356"/>
      <c r="E15" s="356"/>
      <c r="F15" s="356"/>
      <c r="G15" s="2"/>
      <c r="H15" s="2"/>
      <c r="I15" s="2"/>
      <c r="J15" s="2"/>
    </row>
    <row r="16" spans="1:10" s="12" customFormat="1" ht="17.25" thickBot="1" x14ac:dyDescent="0.3">
      <c r="A16" s="205"/>
      <c r="B16" s="206"/>
      <c r="C16" s="145"/>
      <c r="D16" s="357"/>
      <c r="E16" s="357"/>
      <c r="F16" s="357"/>
      <c r="G16" s="2"/>
      <c r="H16" s="2"/>
      <c r="I16" s="2"/>
      <c r="J16" s="2"/>
    </row>
    <row r="17" spans="1:10" ht="17.25" thickTop="1" x14ac:dyDescent="0.25">
      <c r="A17" s="519" t="s">
        <v>12</v>
      </c>
      <c r="B17" s="520"/>
      <c r="C17" s="156"/>
      <c r="D17" s="358">
        <f>SUM(D14:D16)</f>
        <v>35514</v>
      </c>
      <c r="E17" s="358">
        <f t="shared" ref="E17:F17" si="0">SUM(E14:E16)</f>
        <v>0</v>
      </c>
      <c r="F17" s="358">
        <f t="shared" si="0"/>
        <v>35514</v>
      </c>
    </row>
    <row r="18" spans="1:10" ht="16.5" x14ac:dyDescent="0.25">
      <c r="A18" s="207"/>
      <c r="B18" s="207"/>
      <c r="C18" s="214"/>
      <c r="D18" s="214"/>
      <c r="E18" s="214"/>
      <c r="F18" s="214"/>
      <c r="G18" s="31"/>
      <c r="H18" s="31"/>
      <c r="I18" s="31"/>
      <c r="J18" s="31"/>
    </row>
    <row r="19" spans="1:10" s="12" customFormat="1" x14ac:dyDescent="0.35">
      <c r="A19" s="120" t="s">
        <v>228</v>
      </c>
      <c r="B19" s="117"/>
      <c r="C19" s="197"/>
      <c r="D19" s="117"/>
      <c r="E19" s="117"/>
      <c r="F19" s="117"/>
      <c r="H19" s="12" t="s">
        <v>652</v>
      </c>
    </row>
    <row r="20" spans="1:10" ht="16.5" x14ac:dyDescent="0.25">
      <c r="A20" s="107"/>
    </row>
    <row r="21" spans="1:10" ht="28" x14ac:dyDescent="0.35">
      <c r="A21" s="202" t="s">
        <v>156</v>
      </c>
      <c r="B21" s="202" t="s">
        <v>379</v>
      </c>
      <c r="C21" s="202" t="s">
        <v>344</v>
      </c>
      <c r="D21" s="202" t="s">
        <v>345</v>
      </c>
    </row>
    <row r="22" spans="1:10" ht="16.5" x14ac:dyDescent="0.25">
      <c r="A22" s="203">
        <v>12202</v>
      </c>
      <c r="B22" s="204" t="s">
        <v>34</v>
      </c>
      <c r="C22" s="382"/>
      <c r="D22" s="356"/>
    </row>
    <row r="23" spans="1:10" ht="16.5" x14ac:dyDescent="0.25">
      <c r="A23" s="203">
        <v>12203</v>
      </c>
      <c r="B23" s="204" t="s">
        <v>35</v>
      </c>
      <c r="C23" s="382">
        <v>135080</v>
      </c>
      <c r="D23" s="356">
        <v>112553</v>
      </c>
    </row>
    <row r="24" spans="1:10" ht="14.5" thickBot="1" x14ac:dyDescent="0.4">
      <c r="A24" s="208">
        <v>12299</v>
      </c>
      <c r="B24" s="209" t="s">
        <v>36</v>
      </c>
      <c r="C24" s="383">
        <v>9549</v>
      </c>
      <c r="D24" s="383">
        <v>11054</v>
      </c>
      <c r="H24" s="121" t="s">
        <v>807</v>
      </c>
    </row>
    <row r="25" spans="1:10" ht="14.5" thickTop="1" x14ac:dyDescent="0.35">
      <c r="A25" s="519" t="s">
        <v>12</v>
      </c>
      <c r="B25" s="520"/>
      <c r="C25" s="358">
        <f>SUM(C22:C24)</f>
        <v>144629</v>
      </c>
      <c r="D25" s="358">
        <f>SUM(D22:D24)</f>
        <v>123607</v>
      </c>
    </row>
    <row r="27" spans="1:10" x14ac:dyDescent="0.35">
      <c r="A27" s="120" t="s">
        <v>312</v>
      </c>
    </row>
    <row r="28" spans="1:10" x14ac:dyDescent="0.35">
      <c r="A28" s="143"/>
    </row>
    <row r="29" spans="1:10" x14ac:dyDescent="0.35">
      <c r="A29" s="521" t="s">
        <v>356</v>
      </c>
      <c r="B29" s="522"/>
    </row>
  </sheetData>
  <mergeCells count="10">
    <mergeCell ref="A10:B10"/>
    <mergeCell ref="A17:B17"/>
    <mergeCell ref="A29:B29"/>
    <mergeCell ref="C12:F12"/>
    <mergeCell ref="A5:A6"/>
    <mergeCell ref="B5:B6"/>
    <mergeCell ref="C5:F5"/>
    <mergeCell ref="A25:B25"/>
    <mergeCell ref="A12:A13"/>
    <mergeCell ref="B12:B13"/>
  </mergeCells>
  <pageMargins left="0.25" right="0.25" top="0.75" bottom="0.75" header="0.3" footer="0.3"/>
  <pageSetup paperSize="9" scale="8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06"/>
  <sheetViews>
    <sheetView showGridLines="0" topLeftCell="A9" zoomScaleNormal="100" workbookViewId="0">
      <selection activeCell="A20" sqref="A20:H41"/>
    </sheetView>
  </sheetViews>
  <sheetFormatPr baseColWidth="10" defaultColWidth="11.453125" defaultRowHeight="14" x14ac:dyDescent="0.35"/>
  <cols>
    <col min="1" max="1" width="27.81640625" style="121" customWidth="1"/>
    <col min="2" max="2" width="25.7265625" style="247" customWidth="1"/>
    <col min="3" max="3" width="25.7265625" style="127" customWidth="1"/>
    <col min="4" max="5" width="15.7265625" style="127" customWidth="1"/>
    <col min="6" max="6" width="15.7265625" style="247" customWidth="1"/>
    <col min="7" max="7" width="15.7265625" style="127" customWidth="1"/>
    <col min="8" max="8" width="14.26953125" style="127" customWidth="1"/>
    <col min="9" max="9" width="11.453125" style="121"/>
    <col min="10" max="16384" width="11.453125" style="2"/>
  </cols>
  <sheetData>
    <row r="1" spans="1:9" x14ac:dyDescent="0.35">
      <c r="A1" s="125" t="s">
        <v>274</v>
      </c>
      <c r="B1" s="446"/>
      <c r="C1" s="230"/>
      <c r="D1" s="230"/>
      <c r="E1" s="230"/>
      <c r="F1" s="244"/>
      <c r="G1" s="230"/>
      <c r="H1" s="231"/>
    </row>
    <row r="2" spans="1:9" ht="16.5" x14ac:dyDescent="0.25">
      <c r="A2" s="107"/>
      <c r="C2" s="231"/>
      <c r="D2" s="231"/>
      <c r="E2" s="231"/>
      <c r="F2" s="245"/>
      <c r="G2" s="231"/>
      <c r="H2" s="231"/>
    </row>
    <row r="3" spans="1:9" x14ac:dyDescent="0.35">
      <c r="A3" s="120" t="s">
        <v>120</v>
      </c>
      <c r="B3" s="446"/>
      <c r="C3" s="230"/>
      <c r="D3" s="230"/>
      <c r="E3" s="230"/>
      <c r="F3" s="244"/>
      <c r="G3" s="232"/>
      <c r="H3" s="231"/>
    </row>
    <row r="4" spans="1:9" s="12" customFormat="1" ht="16.5" x14ac:dyDescent="0.25">
      <c r="A4" s="217"/>
      <c r="B4" s="323"/>
      <c r="C4" s="231"/>
      <c r="D4" s="231"/>
      <c r="E4" s="231"/>
      <c r="F4" s="245"/>
      <c r="G4" s="231"/>
      <c r="H4" s="231"/>
      <c r="I4" s="122"/>
    </row>
    <row r="5" spans="1:9" s="74" customFormat="1" ht="15.75" customHeight="1" x14ac:dyDescent="0.35">
      <c r="A5" s="529" t="s">
        <v>21</v>
      </c>
      <c r="B5" s="530" t="s">
        <v>344</v>
      </c>
      <c r="C5" s="530"/>
      <c r="D5" s="530"/>
      <c r="E5" s="528" t="s">
        <v>345</v>
      </c>
      <c r="F5" s="528"/>
      <c r="G5" s="528"/>
      <c r="H5" s="230"/>
      <c r="I5" s="120"/>
    </row>
    <row r="6" spans="1:9" s="74" customFormat="1" ht="15" customHeight="1" x14ac:dyDescent="0.35">
      <c r="A6" s="529"/>
      <c r="B6" s="434" t="s">
        <v>22</v>
      </c>
      <c r="C6" s="242" t="s">
        <v>23</v>
      </c>
      <c r="D6" s="242" t="s">
        <v>10</v>
      </c>
      <c r="E6" s="242" t="s">
        <v>22</v>
      </c>
      <c r="F6" s="242" t="s">
        <v>23</v>
      </c>
      <c r="G6" s="242" t="s">
        <v>10</v>
      </c>
      <c r="H6" s="230"/>
      <c r="I6" s="120"/>
    </row>
    <row r="7" spans="1:9" s="12" customFormat="1" ht="33" x14ac:dyDescent="0.25">
      <c r="A7" s="218" t="s">
        <v>157</v>
      </c>
      <c r="B7" s="388"/>
      <c r="C7" s="388"/>
      <c r="D7" s="388"/>
      <c r="E7" s="388"/>
      <c r="F7" s="388"/>
      <c r="G7" s="388"/>
      <c r="H7" s="231"/>
      <c r="I7" s="122"/>
    </row>
    <row r="8" spans="1:9" s="12" customFormat="1" ht="16.5" x14ac:dyDescent="0.25">
      <c r="A8" s="218" t="s">
        <v>158</v>
      </c>
      <c r="B8" s="388"/>
      <c r="C8" s="388"/>
      <c r="D8" s="388"/>
      <c r="E8" s="388"/>
      <c r="F8" s="388"/>
      <c r="G8" s="388"/>
      <c r="H8" s="231"/>
      <c r="I8" s="122"/>
    </row>
    <row r="9" spans="1:9" s="12" customFormat="1" ht="16.5" x14ac:dyDescent="0.25">
      <c r="A9" s="218" t="s">
        <v>159</v>
      </c>
      <c r="B9" s="388"/>
      <c r="C9" s="388"/>
      <c r="D9" s="388"/>
      <c r="E9" s="388"/>
      <c r="F9" s="388"/>
      <c r="G9" s="388"/>
      <c r="H9" s="231"/>
      <c r="I9" s="122"/>
    </row>
    <row r="10" spans="1:9" s="12" customFormat="1" ht="16.5" x14ac:dyDescent="0.25">
      <c r="A10" s="218" t="s">
        <v>160</v>
      </c>
      <c r="B10" s="388"/>
      <c r="C10" s="388"/>
      <c r="D10" s="388"/>
      <c r="E10" s="388"/>
      <c r="F10" s="388"/>
      <c r="G10" s="388"/>
      <c r="H10" s="231"/>
      <c r="I10" s="122"/>
    </row>
    <row r="11" spans="1:9" s="12" customFormat="1" x14ac:dyDescent="0.35">
      <c r="A11" s="218" t="s">
        <v>161</v>
      </c>
      <c r="B11" s="388"/>
      <c r="C11" s="388"/>
      <c r="D11" s="388"/>
      <c r="E11" s="388"/>
      <c r="F11" s="388"/>
      <c r="G11" s="388"/>
      <c r="H11" s="231"/>
      <c r="I11" s="122"/>
    </row>
    <row r="12" spans="1:9" s="12" customFormat="1" ht="16.5" x14ac:dyDescent="0.25">
      <c r="A12" s="218" t="s">
        <v>162</v>
      </c>
      <c r="B12" s="388">
        <v>5118555</v>
      </c>
      <c r="C12" s="388">
        <v>15853089</v>
      </c>
      <c r="D12" s="388">
        <f>SUM(B12:C12)</f>
        <v>20971644</v>
      </c>
      <c r="E12" s="388">
        <v>12099223</v>
      </c>
      <c r="F12" s="388">
        <v>16318705</v>
      </c>
      <c r="G12" s="388">
        <f>SUM(E12:F12)</f>
        <v>28417928</v>
      </c>
      <c r="H12" s="231"/>
      <c r="I12" s="122"/>
    </row>
    <row r="13" spans="1:9" s="12" customFormat="1" ht="33" x14ac:dyDescent="0.25">
      <c r="A13" s="218" t="s">
        <v>163</v>
      </c>
      <c r="B13" s="388">
        <v>31342</v>
      </c>
      <c r="C13" s="388"/>
      <c r="D13" s="388">
        <f>SUM(B13:C13)</f>
        <v>31342</v>
      </c>
      <c r="E13" s="388">
        <v>30814</v>
      </c>
      <c r="F13" s="388"/>
      <c r="G13" s="388">
        <f>SUM(E13:F13)</f>
        <v>30814</v>
      </c>
      <c r="H13" s="231"/>
      <c r="I13" s="122"/>
    </row>
    <row r="14" spans="1:9" s="12" customFormat="1" ht="16.5" x14ac:dyDescent="0.25">
      <c r="A14" s="218" t="s">
        <v>165</v>
      </c>
      <c r="B14" s="388"/>
      <c r="C14" s="388"/>
      <c r="D14" s="388"/>
      <c r="E14" s="388"/>
      <c r="F14" s="388"/>
      <c r="G14" s="388"/>
      <c r="H14" s="231"/>
      <c r="I14" s="122"/>
    </row>
    <row r="15" spans="1:9" s="12" customFormat="1" ht="17.25" thickBot="1" x14ac:dyDescent="0.3">
      <c r="A15" s="219" t="s">
        <v>164</v>
      </c>
      <c r="B15" s="383"/>
      <c r="C15" s="383"/>
      <c r="D15" s="383"/>
      <c r="E15" s="383"/>
      <c r="F15" s="383"/>
      <c r="G15" s="383"/>
      <c r="H15" s="231"/>
      <c r="I15" s="122"/>
    </row>
    <row r="16" spans="1:9" ht="22.5" customHeight="1" thickTop="1" x14ac:dyDescent="0.25">
      <c r="A16" s="220" t="s">
        <v>12</v>
      </c>
      <c r="B16" s="358">
        <f>SUM(B7:B15)</f>
        <v>5149897</v>
      </c>
      <c r="C16" s="358">
        <f t="shared" ref="C16:D16" si="0">SUM(C7:C15)</f>
        <v>15853089</v>
      </c>
      <c r="D16" s="358">
        <f t="shared" si="0"/>
        <v>21002986</v>
      </c>
      <c r="E16" s="358">
        <f>SUM(E7:E15)</f>
        <v>12130037</v>
      </c>
      <c r="F16" s="358">
        <f t="shared" ref="F16:G16" si="1">SUM(F7:F15)</f>
        <v>16318705</v>
      </c>
      <c r="G16" s="358">
        <f t="shared" si="1"/>
        <v>28448742</v>
      </c>
      <c r="H16" s="231"/>
    </row>
    <row r="17" spans="1:12" ht="16.5" x14ac:dyDescent="0.25">
      <c r="A17" s="107"/>
      <c r="C17" s="231"/>
      <c r="D17" s="231"/>
      <c r="E17" s="231"/>
      <c r="F17" s="245"/>
      <c r="G17" s="231"/>
      <c r="H17" s="231"/>
    </row>
    <row r="18" spans="1:12" ht="14.25" customHeight="1" x14ac:dyDescent="0.35">
      <c r="A18" s="120" t="s">
        <v>348</v>
      </c>
      <c r="B18" s="446"/>
      <c r="C18" s="230"/>
      <c r="D18" s="230"/>
      <c r="E18" s="230"/>
      <c r="F18" s="244"/>
      <c r="G18" s="231"/>
      <c r="H18" s="231"/>
    </row>
    <row r="19" spans="1:12" ht="14.25" customHeight="1" x14ac:dyDescent="0.25">
      <c r="A19" s="201"/>
      <c r="B19" s="446"/>
      <c r="C19" s="230"/>
      <c r="D19" s="230"/>
      <c r="E19" s="230"/>
      <c r="F19" s="244"/>
      <c r="G19" s="230"/>
      <c r="H19" s="231"/>
    </row>
    <row r="20" spans="1:12" s="74" customFormat="1" ht="15.75" customHeight="1" x14ac:dyDescent="0.35">
      <c r="A20" s="529" t="s">
        <v>21</v>
      </c>
      <c r="B20" s="530" t="s">
        <v>24</v>
      </c>
      <c r="C20" s="528" t="s">
        <v>344</v>
      </c>
      <c r="D20" s="528"/>
      <c r="E20" s="528"/>
      <c r="F20" s="528" t="s">
        <v>345</v>
      </c>
      <c r="G20" s="528"/>
      <c r="H20" s="528"/>
      <c r="I20" s="120"/>
    </row>
    <row r="21" spans="1:12" s="74" customFormat="1" x14ac:dyDescent="0.35">
      <c r="A21" s="529"/>
      <c r="B21" s="530"/>
      <c r="C21" s="242" t="s">
        <v>22</v>
      </c>
      <c r="D21" s="242" t="s">
        <v>23</v>
      </c>
      <c r="E21" s="242" t="s">
        <v>10</v>
      </c>
      <c r="F21" s="242" t="s">
        <v>22</v>
      </c>
      <c r="G21" s="242" t="s">
        <v>23</v>
      </c>
      <c r="H21" s="242" t="s">
        <v>10</v>
      </c>
      <c r="I21" s="120"/>
    </row>
    <row r="22" spans="1:12" ht="36" customHeight="1" x14ac:dyDescent="0.35">
      <c r="A22" s="152" t="s">
        <v>666</v>
      </c>
      <c r="B22" s="436" t="s">
        <v>815</v>
      </c>
      <c r="C22" s="389">
        <v>3247513</v>
      </c>
      <c r="D22" s="389">
        <v>2207998</v>
      </c>
      <c r="E22" s="389">
        <f>SUM(C22:D22)</f>
        <v>5455511</v>
      </c>
      <c r="F22" s="389">
        <v>2293558</v>
      </c>
      <c r="G22" s="389">
        <v>4883411</v>
      </c>
      <c r="H22" s="389">
        <f t="shared" ref="H22:H39" si="2">+F22+G22</f>
        <v>7176969</v>
      </c>
      <c r="J22" s="147">
        <f>+B16-C41-C85</f>
        <v>2.0000000004074536E-3</v>
      </c>
      <c r="K22" s="147">
        <f>+C16-D41-D85</f>
        <v>0</v>
      </c>
      <c r="L22" s="147">
        <f>+D16-E41-E85</f>
        <v>2.0000000004074536E-3</v>
      </c>
    </row>
    <row r="23" spans="1:12" ht="49.5" x14ac:dyDescent="0.25">
      <c r="A23" s="152" t="s">
        <v>666</v>
      </c>
      <c r="B23" s="436" t="s">
        <v>667</v>
      </c>
      <c r="C23" s="389">
        <v>638794</v>
      </c>
      <c r="D23" s="389">
        <v>1008211</v>
      </c>
      <c r="E23" s="389">
        <f>SUM(C23:D23)</f>
        <v>1647005</v>
      </c>
      <c r="F23" s="389"/>
      <c r="G23" s="389"/>
      <c r="H23" s="389">
        <f t="shared" si="2"/>
        <v>0</v>
      </c>
      <c r="J23" s="147">
        <f>+E16-F41-F85</f>
        <v>0</v>
      </c>
      <c r="K23" s="147">
        <f t="shared" ref="K23:L23" si="3">+F16-G41-G85</f>
        <v>0</v>
      </c>
      <c r="L23" s="147">
        <f t="shared" si="3"/>
        <v>0</v>
      </c>
    </row>
    <row r="24" spans="1:12" ht="33" x14ac:dyDescent="0.25">
      <c r="A24" s="152" t="s">
        <v>666</v>
      </c>
      <c r="B24" s="234" t="s">
        <v>816</v>
      </c>
      <c r="C24" s="390"/>
      <c r="D24" s="390"/>
      <c r="E24" s="389">
        <f t="shared" ref="E24:E40" si="4">SUM(C24:D24)</f>
        <v>0</v>
      </c>
      <c r="F24" s="389">
        <v>611005</v>
      </c>
      <c r="G24" s="389"/>
      <c r="H24" s="389">
        <f t="shared" si="2"/>
        <v>611005</v>
      </c>
    </row>
    <row r="25" spans="1:12" ht="27.75" customHeight="1" x14ac:dyDescent="0.25">
      <c r="A25" s="152" t="s">
        <v>666</v>
      </c>
      <c r="B25" s="234" t="s">
        <v>668</v>
      </c>
      <c r="C25" s="390"/>
      <c r="D25" s="390">
        <v>23913</v>
      </c>
      <c r="E25" s="389">
        <f t="shared" si="4"/>
        <v>23913</v>
      </c>
      <c r="F25" s="389">
        <v>451238</v>
      </c>
      <c r="G25" s="389"/>
      <c r="H25" s="389">
        <f t="shared" si="2"/>
        <v>451238</v>
      </c>
    </row>
    <row r="26" spans="1:12" ht="29.25" customHeight="1" x14ac:dyDescent="0.25">
      <c r="A26" s="152" t="s">
        <v>666</v>
      </c>
      <c r="B26" s="234" t="s">
        <v>814</v>
      </c>
      <c r="C26" s="390"/>
      <c r="D26" s="390"/>
      <c r="E26" s="389">
        <f t="shared" si="4"/>
        <v>0</v>
      </c>
      <c r="F26" s="389">
        <v>375787</v>
      </c>
      <c r="G26" s="389">
        <v>236516</v>
      </c>
      <c r="H26" s="389">
        <f t="shared" si="2"/>
        <v>612303</v>
      </c>
    </row>
    <row r="27" spans="1:12" s="12" customFormat="1" ht="33" x14ac:dyDescent="0.25">
      <c r="A27" s="152" t="s">
        <v>666</v>
      </c>
      <c r="B27" s="234" t="s">
        <v>817</v>
      </c>
      <c r="C27" s="390"/>
      <c r="D27" s="390"/>
      <c r="E27" s="389">
        <f t="shared" si="4"/>
        <v>0</v>
      </c>
      <c r="F27" s="389">
        <v>388270</v>
      </c>
      <c r="G27" s="389">
        <v>0</v>
      </c>
      <c r="H27" s="389">
        <f t="shared" si="2"/>
        <v>388270</v>
      </c>
      <c r="I27" s="122"/>
    </row>
    <row r="28" spans="1:12" s="12" customFormat="1" ht="33" x14ac:dyDescent="0.25">
      <c r="A28" s="152" t="s">
        <v>666</v>
      </c>
      <c r="B28" s="234" t="s">
        <v>669</v>
      </c>
      <c r="C28" s="390"/>
      <c r="D28" s="390"/>
      <c r="E28" s="389">
        <f t="shared" si="4"/>
        <v>0</v>
      </c>
      <c r="F28" s="389">
        <v>301</v>
      </c>
      <c r="G28" s="389"/>
      <c r="H28" s="389">
        <f t="shared" si="2"/>
        <v>301</v>
      </c>
      <c r="I28" s="122"/>
    </row>
    <row r="29" spans="1:12" s="12" customFormat="1" ht="49.5" x14ac:dyDescent="0.25">
      <c r="A29" s="152" t="s">
        <v>666</v>
      </c>
      <c r="B29" s="234" t="s">
        <v>670</v>
      </c>
      <c r="C29" s="390"/>
      <c r="D29" s="390"/>
      <c r="E29" s="389">
        <f t="shared" si="4"/>
        <v>0</v>
      </c>
      <c r="F29" s="389">
        <v>42310</v>
      </c>
      <c r="G29" s="389"/>
      <c r="H29" s="389">
        <f t="shared" si="2"/>
        <v>42310</v>
      </c>
      <c r="I29" s="122"/>
    </row>
    <row r="30" spans="1:12" ht="28" x14ac:dyDescent="0.35">
      <c r="A30" s="152" t="s">
        <v>666</v>
      </c>
      <c r="B30" s="234" t="s">
        <v>671</v>
      </c>
      <c r="C30" s="390">
        <v>12292</v>
      </c>
      <c r="D30" s="390">
        <v>16389</v>
      </c>
      <c r="E30" s="389">
        <f t="shared" si="4"/>
        <v>28681</v>
      </c>
      <c r="F30" s="389">
        <v>28682</v>
      </c>
      <c r="G30" s="389"/>
      <c r="H30" s="389">
        <f t="shared" si="2"/>
        <v>28682</v>
      </c>
    </row>
    <row r="31" spans="1:12" ht="28" x14ac:dyDescent="0.35">
      <c r="A31" s="152" t="s">
        <v>666</v>
      </c>
      <c r="B31" s="234" t="s">
        <v>672</v>
      </c>
      <c r="C31" s="390"/>
      <c r="D31" s="390"/>
      <c r="E31" s="389">
        <f t="shared" si="4"/>
        <v>0</v>
      </c>
      <c r="F31" s="389">
        <v>45000</v>
      </c>
      <c r="G31" s="389"/>
      <c r="H31" s="389">
        <f t="shared" si="2"/>
        <v>45000</v>
      </c>
    </row>
    <row r="32" spans="1:12" ht="28" x14ac:dyDescent="0.35">
      <c r="A32" s="152" t="s">
        <v>666</v>
      </c>
      <c r="B32" s="436" t="s">
        <v>813</v>
      </c>
      <c r="C32" s="389"/>
      <c r="D32" s="389"/>
      <c r="E32" s="389">
        <f t="shared" si="4"/>
        <v>0</v>
      </c>
      <c r="F32" s="389">
        <v>1347708</v>
      </c>
      <c r="G32" s="389">
        <v>428302</v>
      </c>
      <c r="H32" s="389">
        <f t="shared" si="2"/>
        <v>1776010</v>
      </c>
    </row>
    <row r="33" spans="1:9" ht="28" x14ac:dyDescent="0.35">
      <c r="A33" s="152" t="s">
        <v>666</v>
      </c>
      <c r="B33" s="436" t="s">
        <v>812</v>
      </c>
      <c r="C33" s="389">
        <v>739905</v>
      </c>
      <c r="D33" s="389"/>
      <c r="E33" s="389">
        <f t="shared" si="4"/>
        <v>739905</v>
      </c>
      <c r="F33" s="389">
        <v>3654096</v>
      </c>
      <c r="G33" s="389">
        <v>181634</v>
      </c>
      <c r="H33" s="389">
        <f t="shared" si="2"/>
        <v>3835730</v>
      </c>
    </row>
    <row r="34" spans="1:9" ht="40.5" customHeight="1" x14ac:dyDescent="0.35">
      <c r="A34" s="152" t="s">
        <v>666</v>
      </c>
      <c r="B34" s="436" t="s">
        <v>673</v>
      </c>
      <c r="C34" s="389"/>
      <c r="D34" s="389"/>
      <c r="E34" s="389">
        <f t="shared" si="4"/>
        <v>0</v>
      </c>
      <c r="F34" s="389">
        <v>23362</v>
      </c>
      <c r="G34" s="389">
        <v>96193</v>
      </c>
      <c r="H34" s="389">
        <f t="shared" si="2"/>
        <v>119555</v>
      </c>
    </row>
    <row r="35" spans="1:9" ht="28" x14ac:dyDescent="0.35">
      <c r="A35" s="152" t="s">
        <v>666</v>
      </c>
      <c r="B35" s="436" t="s">
        <v>811</v>
      </c>
      <c r="C35" s="389"/>
      <c r="D35" s="389"/>
      <c r="E35" s="389">
        <f t="shared" si="4"/>
        <v>0</v>
      </c>
      <c r="F35" s="389">
        <v>883554</v>
      </c>
      <c r="G35" s="389">
        <v>743750</v>
      </c>
      <c r="H35" s="389">
        <f t="shared" si="2"/>
        <v>1627304</v>
      </c>
    </row>
    <row r="36" spans="1:9" ht="28" x14ac:dyDescent="0.35">
      <c r="A36" s="152" t="s">
        <v>666</v>
      </c>
      <c r="B36" s="436" t="s">
        <v>607</v>
      </c>
      <c r="C36" s="389"/>
      <c r="D36" s="389"/>
      <c r="E36" s="389">
        <f t="shared" si="4"/>
        <v>0</v>
      </c>
      <c r="F36" s="389"/>
      <c r="G36" s="389"/>
      <c r="H36" s="389">
        <f t="shared" si="2"/>
        <v>0</v>
      </c>
    </row>
    <row r="37" spans="1:9" ht="28" x14ac:dyDescent="0.35">
      <c r="A37" s="152" t="s">
        <v>666</v>
      </c>
      <c r="B37" s="436" t="s">
        <v>674</v>
      </c>
      <c r="C37" s="389"/>
      <c r="D37" s="480">
        <v>8536939</v>
      </c>
      <c r="E37" s="389">
        <f t="shared" si="4"/>
        <v>8536939</v>
      </c>
      <c r="F37" s="389"/>
      <c r="G37" s="390">
        <v>8536939</v>
      </c>
      <c r="H37" s="389">
        <f t="shared" si="2"/>
        <v>8536939</v>
      </c>
    </row>
    <row r="38" spans="1:9" ht="28" x14ac:dyDescent="0.35">
      <c r="A38" s="152" t="s">
        <v>666</v>
      </c>
      <c r="B38" s="436" t="s">
        <v>810</v>
      </c>
      <c r="C38" s="389">
        <v>60474</v>
      </c>
      <c r="D38" s="389">
        <v>2980727</v>
      </c>
      <c r="E38" s="389">
        <f t="shared" si="4"/>
        <v>3041201</v>
      </c>
      <c r="F38" s="389">
        <v>1829241</v>
      </c>
      <c r="G38" s="389">
        <v>1211960</v>
      </c>
      <c r="H38" s="389">
        <f t="shared" si="2"/>
        <v>3041201</v>
      </c>
    </row>
    <row r="39" spans="1:9" ht="28" x14ac:dyDescent="0.35">
      <c r="A39" s="152" t="s">
        <v>666</v>
      </c>
      <c r="B39" s="436" t="s">
        <v>809</v>
      </c>
      <c r="C39" s="389"/>
      <c r="D39" s="389"/>
      <c r="E39" s="389">
        <f t="shared" si="4"/>
        <v>0</v>
      </c>
      <c r="F39" s="389">
        <v>125111</v>
      </c>
      <c r="G39" s="389"/>
      <c r="H39" s="389">
        <f t="shared" si="2"/>
        <v>125111</v>
      </c>
    </row>
    <row r="40" spans="1:9" ht="28" x14ac:dyDescent="0.35">
      <c r="A40" s="152" t="s">
        <v>666</v>
      </c>
      <c r="B40" s="229" t="s">
        <v>808</v>
      </c>
      <c r="C40" s="389">
        <v>419577</v>
      </c>
      <c r="D40" s="389">
        <v>1078912</v>
      </c>
      <c r="E40" s="389">
        <f t="shared" si="4"/>
        <v>1498489</v>
      </c>
      <c r="F40" s="389"/>
      <c r="G40" s="389"/>
      <c r="H40" s="389"/>
    </row>
    <row r="41" spans="1:9" ht="38.25" customHeight="1" x14ac:dyDescent="0.35">
      <c r="A41" s="531" t="s">
        <v>12</v>
      </c>
      <c r="B41" s="532"/>
      <c r="C41" s="358">
        <f>SUM(C22:C40)</f>
        <v>5118555</v>
      </c>
      <c r="D41" s="358">
        <f t="shared" ref="D41:E41" si="5">SUM(D22:D40)</f>
        <v>15853089</v>
      </c>
      <c r="E41" s="358">
        <f t="shared" si="5"/>
        <v>20971644</v>
      </c>
      <c r="F41" s="358">
        <f>SUM(F22:F39)</f>
        <v>12099223</v>
      </c>
      <c r="G41" s="358">
        <f>SUM(G22:G39)</f>
        <v>16318705</v>
      </c>
      <c r="H41" s="358">
        <f>SUM(H22:H39)</f>
        <v>28417928</v>
      </c>
    </row>
    <row r="42" spans="1:9" x14ac:dyDescent="0.35">
      <c r="A42" s="221"/>
      <c r="B42" s="235"/>
      <c r="C42" s="241"/>
      <c r="D42" s="241"/>
      <c r="E42" s="241"/>
      <c r="F42" s="241"/>
      <c r="G42" s="241"/>
      <c r="H42" s="241"/>
    </row>
    <row r="43" spans="1:9" s="74" customFormat="1" ht="20.149999999999999" customHeight="1" x14ac:dyDescent="0.35">
      <c r="A43" s="533" t="s">
        <v>21</v>
      </c>
      <c r="B43" s="535" t="s">
        <v>24</v>
      </c>
      <c r="C43" s="537" t="s">
        <v>344</v>
      </c>
      <c r="D43" s="538"/>
      <c r="E43" s="539"/>
      <c r="F43" s="537" t="s">
        <v>345</v>
      </c>
      <c r="G43" s="538"/>
      <c r="H43" s="539"/>
      <c r="I43" s="120"/>
    </row>
    <row r="44" spans="1:9" s="74" customFormat="1" ht="20.149999999999999" customHeight="1" x14ac:dyDescent="0.35">
      <c r="A44" s="534"/>
      <c r="B44" s="536"/>
      <c r="C44" s="242" t="s">
        <v>22</v>
      </c>
      <c r="D44" s="242" t="s">
        <v>23</v>
      </c>
      <c r="E44" s="242" t="s">
        <v>10</v>
      </c>
      <c r="F44" s="242" t="s">
        <v>22</v>
      </c>
      <c r="G44" s="242" t="s">
        <v>23</v>
      </c>
      <c r="H44" s="242" t="s">
        <v>10</v>
      </c>
      <c r="I44" s="120"/>
    </row>
    <row r="45" spans="1:9" ht="20.149999999999999" customHeight="1" x14ac:dyDescent="0.35">
      <c r="A45" s="218" t="s">
        <v>862</v>
      </c>
      <c r="B45" s="234" t="s">
        <v>675</v>
      </c>
      <c r="C45" s="390"/>
      <c r="D45" s="390"/>
      <c r="E45" s="447"/>
      <c r="F45" s="389">
        <v>835</v>
      </c>
      <c r="G45" s="390"/>
      <c r="H45" s="390">
        <f>+F45+G45</f>
        <v>835</v>
      </c>
    </row>
    <row r="46" spans="1:9" s="174" customFormat="1" ht="19.5" customHeight="1" x14ac:dyDescent="0.35">
      <c r="A46" s="218" t="s">
        <v>862</v>
      </c>
      <c r="B46" s="234" t="s">
        <v>676</v>
      </c>
      <c r="C46" s="390">
        <v>-9</v>
      </c>
      <c r="D46" s="390"/>
      <c r="E46" s="447">
        <f>+C46+D46</f>
        <v>-9</v>
      </c>
      <c r="F46" s="389"/>
      <c r="G46" s="390"/>
      <c r="H46" s="390">
        <f t="shared" ref="H46:H84" si="6">+F46+G46</f>
        <v>0</v>
      </c>
      <c r="I46" s="121"/>
    </row>
    <row r="47" spans="1:9" s="174" customFormat="1" ht="20.149999999999999" customHeight="1" x14ac:dyDescent="0.35">
      <c r="A47" s="218" t="s">
        <v>862</v>
      </c>
      <c r="B47" s="234" t="s">
        <v>677</v>
      </c>
      <c r="C47" s="390"/>
      <c r="D47" s="390"/>
      <c r="E47" s="447"/>
      <c r="F47" s="389">
        <v>364</v>
      </c>
      <c r="G47" s="390"/>
      <c r="H47" s="390">
        <f t="shared" si="6"/>
        <v>364</v>
      </c>
      <c r="I47" s="121"/>
    </row>
    <row r="48" spans="1:9" s="174" customFormat="1" ht="20.149999999999999" customHeight="1" x14ac:dyDescent="0.35">
      <c r="A48" s="218" t="s">
        <v>862</v>
      </c>
      <c r="B48" s="234" t="s">
        <v>824</v>
      </c>
      <c r="C48" s="390">
        <v>5576</v>
      </c>
      <c r="D48" s="390"/>
      <c r="E48" s="447">
        <f>+C48+D48</f>
        <v>5576</v>
      </c>
      <c r="F48" s="389"/>
      <c r="G48" s="390"/>
      <c r="H48" s="390">
        <f t="shared" si="6"/>
        <v>0</v>
      </c>
      <c r="I48" s="121"/>
    </row>
    <row r="49" spans="1:9" s="174" customFormat="1" ht="20.149999999999999" customHeight="1" x14ac:dyDescent="0.35">
      <c r="A49" s="218" t="s">
        <v>862</v>
      </c>
      <c r="B49" s="234" t="s">
        <v>678</v>
      </c>
      <c r="C49" s="390"/>
      <c r="D49" s="390"/>
      <c r="E49" s="447"/>
      <c r="F49" s="389">
        <v>2026</v>
      </c>
      <c r="G49" s="390"/>
      <c r="H49" s="390">
        <f t="shared" si="6"/>
        <v>2026</v>
      </c>
      <c r="I49" s="121"/>
    </row>
    <row r="50" spans="1:9" s="174" customFormat="1" ht="20.149999999999999" customHeight="1" x14ac:dyDescent="0.35">
      <c r="A50" s="218" t="s">
        <v>862</v>
      </c>
      <c r="B50" s="234" t="s">
        <v>821</v>
      </c>
      <c r="C50" s="390">
        <v>1028</v>
      </c>
      <c r="D50" s="390"/>
      <c r="E50" s="447">
        <f>+C50+D50</f>
        <v>1028</v>
      </c>
      <c r="F50" s="389"/>
      <c r="G50" s="390"/>
      <c r="H50" s="390">
        <f t="shared" si="6"/>
        <v>0</v>
      </c>
      <c r="I50" s="121"/>
    </row>
    <row r="51" spans="1:9" s="174" customFormat="1" ht="20.149999999999999" customHeight="1" x14ac:dyDescent="0.35">
      <c r="A51" s="218" t="s">
        <v>862</v>
      </c>
      <c r="B51" s="234" t="s">
        <v>679</v>
      </c>
      <c r="C51" s="390"/>
      <c r="D51" s="390"/>
      <c r="E51" s="447"/>
      <c r="F51" s="389">
        <v>319</v>
      </c>
      <c r="G51" s="390"/>
      <c r="H51" s="390">
        <f t="shared" si="6"/>
        <v>319</v>
      </c>
      <c r="I51" s="121"/>
    </row>
    <row r="52" spans="1:9" s="174" customFormat="1" ht="27.75" customHeight="1" x14ac:dyDescent="0.35">
      <c r="A52" s="218" t="s">
        <v>862</v>
      </c>
      <c r="B52" s="234" t="s">
        <v>680</v>
      </c>
      <c r="C52" s="390"/>
      <c r="D52" s="390"/>
      <c r="E52" s="447"/>
      <c r="F52" s="389">
        <v>4687</v>
      </c>
      <c r="G52" s="390"/>
      <c r="H52" s="390">
        <f t="shared" si="6"/>
        <v>4687</v>
      </c>
      <c r="I52" s="121"/>
    </row>
    <row r="53" spans="1:9" s="174" customFormat="1" ht="20.149999999999999" customHeight="1" x14ac:dyDescent="0.35">
      <c r="A53" s="218" t="s">
        <v>862</v>
      </c>
      <c r="B53" s="234" t="s">
        <v>865</v>
      </c>
      <c r="C53" s="390"/>
      <c r="D53" s="390"/>
      <c r="E53" s="447"/>
      <c r="F53" s="389">
        <v>226</v>
      </c>
      <c r="G53" s="390"/>
      <c r="H53" s="390">
        <f t="shared" si="6"/>
        <v>226</v>
      </c>
      <c r="I53" s="121"/>
    </row>
    <row r="54" spans="1:9" s="174" customFormat="1" ht="20.149999999999999" customHeight="1" x14ac:dyDescent="0.35">
      <c r="A54" s="218" t="s">
        <v>862</v>
      </c>
      <c r="B54" s="234" t="s">
        <v>681</v>
      </c>
      <c r="C54" s="390">
        <v>643</v>
      </c>
      <c r="D54" s="390"/>
      <c r="E54" s="447">
        <f>+C54+D54</f>
        <v>643</v>
      </c>
      <c r="F54" s="389"/>
      <c r="G54" s="390"/>
      <c r="H54" s="390">
        <f t="shared" si="6"/>
        <v>0</v>
      </c>
      <c r="I54" s="121"/>
    </row>
    <row r="55" spans="1:9" s="174" customFormat="1" ht="20.149999999999999" customHeight="1" x14ac:dyDescent="0.35">
      <c r="A55" s="218" t="s">
        <v>862</v>
      </c>
      <c r="B55" s="234" t="s">
        <v>682</v>
      </c>
      <c r="C55" s="390">
        <v>707</v>
      </c>
      <c r="D55" s="390"/>
      <c r="E55" s="447">
        <f>+C55+D55</f>
        <v>707</v>
      </c>
      <c r="F55" s="389"/>
      <c r="G55" s="390"/>
      <c r="H55" s="390">
        <f t="shared" si="6"/>
        <v>0</v>
      </c>
      <c r="I55" s="121"/>
    </row>
    <row r="56" spans="1:9" s="174" customFormat="1" ht="20.149999999999999" customHeight="1" x14ac:dyDescent="0.35">
      <c r="A56" s="218" t="s">
        <v>862</v>
      </c>
      <c r="B56" s="234" t="s">
        <v>683</v>
      </c>
      <c r="C56" s="390">
        <v>-2E-3</v>
      </c>
      <c r="D56" s="390"/>
      <c r="E56" s="447">
        <f>+C56+D56</f>
        <v>-2E-3</v>
      </c>
      <c r="F56" s="389"/>
      <c r="G56" s="390"/>
      <c r="H56" s="390">
        <f t="shared" si="6"/>
        <v>0</v>
      </c>
      <c r="I56" s="121"/>
    </row>
    <row r="57" spans="1:9" s="174" customFormat="1" ht="20.149999999999999" customHeight="1" x14ac:dyDescent="0.35">
      <c r="A57" s="218" t="s">
        <v>862</v>
      </c>
      <c r="B57" s="234" t="s">
        <v>684</v>
      </c>
      <c r="C57" s="390"/>
      <c r="D57" s="390"/>
      <c r="E57" s="447"/>
      <c r="F57" s="389">
        <v>1076</v>
      </c>
      <c r="G57" s="390"/>
      <c r="H57" s="390">
        <f t="shared" si="6"/>
        <v>1076</v>
      </c>
      <c r="I57" s="121"/>
    </row>
    <row r="58" spans="1:9" s="174" customFormat="1" ht="20.149999999999999" customHeight="1" x14ac:dyDescent="0.35">
      <c r="A58" s="218" t="s">
        <v>862</v>
      </c>
      <c r="B58" s="234" t="s">
        <v>685</v>
      </c>
      <c r="C58" s="390">
        <v>955</v>
      </c>
      <c r="D58" s="390"/>
      <c r="E58" s="447">
        <f>+C58+D58</f>
        <v>955</v>
      </c>
      <c r="F58" s="389"/>
      <c r="G58" s="390"/>
      <c r="H58" s="390">
        <f t="shared" si="6"/>
        <v>0</v>
      </c>
      <c r="I58" s="121"/>
    </row>
    <row r="59" spans="1:9" s="174" customFormat="1" ht="20.149999999999999" customHeight="1" x14ac:dyDescent="0.35">
      <c r="A59" s="218" t="s">
        <v>862</v>
      </c>
      <c r="B59" s="234" t="s">
        <v>686</v>
      </c>
      <c r="C59" s="390"/>
      <c r="D59" s="390"/>
      <c r="E59" s="447"/>
      <c r="F59" s="389">
        <v>1955</v>
      </c>
      <c r="G59" s="390"/>
      <c r="H59" s="390">
        <f t="shared" si="6"/>
        <v>1955</v>
      </c>
      <c r="I59" s="121"/>
    </row>
    <row r="60" spans="1:9" s="174" customFormat="1" ht="20.149999999999999" customHeight="1" x14ac:dyDescent="0.35">
      <c r="A60" s="218" t="s">
        <v>862</v>
      </c>
      <c r="B60" s="234" t="s">
        <v>687</v>
      </c>
      <c r="C60" s="390">
        <v>78</v>
      </c>
      <c r="D60" s="390"/>
      <c r="E60" s="447">
        <f>+C60+D60</f>
        <v>78</v>
      </c>
      <c r="F60" s="389">
        <v>78</v>
      </c>
      <c r="G60" s="390"/>
      <c r="H60" s="390">
        <f t="shared" si="6"/>
        <v>78</v>
      </c>
      <c r="I60" s="121"/>
    </row>
    <row r="61" spans="1:9" s="174" customFormat="1" ht="20.149999999999999" customHeight="1" x14ac:dyDescent="0.35">
      <c r="A61" s="218" t="s">
        <v>862</v>
      </c>
      <c r="B61" s="234" t="s">
        <v>825</v>
      </c>
      <c r="C61" s="390">
        <v>308</v>
      </c>
      <c r="D61" s="390"/>
      <c r="E61" s="447">
        <f>+C61+D61</f>
        <v>308</v>
      </c>
      <c r="F61" s="389"/>
      <c r="G61" s="390"/>
      <c r="H61" s="390">
        <f t="shared" si="6"/>
        <v>0</v>
      </c>
      <c r="I61" s="121"/>
    </row>
    <row r="62" spans="1:9" s="174" customFormat="1" ht="20.149999999999999" customHeight="1" x14ac:dyDescent="0.35">
      <c r="A62" s="218" t="s">
        <v>862</v>
      </c>
      <c r="B62" s="234" t="s">
        <v>688</v>
      </c>
      <c r="C62" s="390">
        <v>2259</v>
      </c>
      <c r="D62" s="390"/>
      <c r="E62" s="447">
        <f>+C62+D62</f>
        <v>2259</v>
      </c>
      <c r="F62" s="389"/>
      <c r="G62" s="390"/>
      <c r="H62" s="390">
        <f t="shared" si="6"/>
        <v>0</v>
      </c>
      <c r="I62" s="121"/>
    </row>
    <row r="63" spans="1:9" s="174" customFormat="1" ht="20.149999999999999" customHeight="1" x14ac:dyDescent="0.35">
      <c r="A63" s="218" t="s">
        <v>862</v>
      </c>
      <c r="B63" s="234" t="s">
        <v>689</v>
      </c>
      <c r="C63" s="390">
        <v>1435</v>
      </c>
      <c r="D63" s="390"/>
      <c r="E63" s="447">
        <f>+C63+D63</f>
        <v>1435</v>
      </c>
      <c r="F63" s="389"/>
      <c r="G63" s="390"/>
      <c r="H63" s="390">
        <f t="shared" si="6"/>
        <v>0</v>
      </c>
      <c r="I63" s="121"/>
    </row>
    <row r="64" spans="1:9" s="174" customFormat="1" ht="20.149999999999999" customHeight="1" x14ac:dyDescent="0.35">
      <c r="A64" s="218" t="s">
        <v>862</v>
      </c>
      <c r="B64" s="234" t="s">
        <v>690</v>
      </c>
      <c r="C64" s="390">
        <v>265</v>
      </c>
      <c r="D64" s="390"/>
      <c r="E64" s="447">
        <f>+C64+D64</f>
        <v>265</v>
      </c>
      <c r="F64" s="389"/>
      <c r="G64" s="390"/>
      <c r="H64" s="390">
        <f t="shared" si="6"/>
        <v>0</v>
      </c>
      <c r="I64" s="121"/>
    </row>
    <row r="65" spans="1:9" s="174" customFormat="1" ht="20.149999999999999" customHeight="1" x14ac:dyDescent="0.35">
      <c r="A65" s="218" t="s">
        <v>862</v>
      </c>
      <c r="B65" s="234" t="s">
        <v>691</v>
      </c>
      <c r="C65" s="390"/>
      <c r="D65" s="390"/>
      <c r="E65" s="447"/>
      <c r="F65" s="389">
        <v>3647</v>
      </c>
      <c r="G65" s="390"/>
      <c r="H65" s="390">
        <f t="shared" si="6"/>
        <v>3647</v>
      </c>
      <c r="I65" s="121"/>
    </row>
    <row r="66" spans="1:9" s="174" customFormat="1" ht="20.149999999999999" customHeight="1" x14ac:dyDescent="0.35">
      <c r="A66" s="218" t="s">
        <v>862</v>
      </c>
      <c r="B66" s="234" t="s">
        <v>692</v>
      </c>
      <c r="C66" s="390"/>
      <c r="D66" s="390"/>
      <c r="E66" s="447"/>
      <c r="F66" s="389">
        <v>3117</v>
      </c>
      <c r="G66" s="390"/>
      <c r="H66" s="390">
        <f t="shared" si="6"/>
        <v>3117</v>
      </c>
      <c r="I66" s="121"/>
    </row>
    <row r="67" spans="1:9" s="174" customFormat="1" ht="20.149999999999999" customHeight="1" x14ac:dyDescent="0.35">
      <c r="A67" s="218" t="s">
        <v>862</v>
      </c>
      <c r="B67" s="234" t="s">
        <v>693</v>
      </c>
      <c r="C67" s="390">
        <v>955</v>
      </c>
      <c r="D67" s="390"/>
      <c r="E67" s="447">
        <f>+C67+D67</f>
        <v>955</v>
      </c>
      <c r="F67" s="389"/>
      <c r="G67" s="390"/>
      <c r="H67" s="390">
        <f t="shared" si="6"/>
        <v>0</v>
      </c>
      <c r="I67" s="121"/>
    </row>
    <row r="68" spans="1:9" s="174" customFormat="1" ht="20.149999999999999" customHeight="1" x14ac:dyDescent="0.35">
      <c r="A68" s="218" t="s">
        <v>862</v>
      </c>
      <c r="B68" s="234" t="s">
        <v>694</v>
      </c>
      <c r="C68" s="390">
        <v>-6</v>
      </c>
      <c r="D68" s="390"/>
      <c r="E68" s="447">
        <f>+C68+D68</f>
        <v>-6</v>
      </c>
      <c r="F68" s="389">
        <v>2495</v>
      </c>
      <c r="G68" s="390"/>
      <c r="H68" s="390">
        <f t="shared" si="6"/>
        <v>2495</v>
      </c>
      <c r="I68" s="121"/>
    </row>
    <row r="69" spans="1:9" s="174" customFormat="1" ht="20.149999999999999" customHeight="1" x14ac:dyDescent="0.35">
      <c r="A69" s="218" t="s">
        <v>862</v>
      </c>
      <c r="B69" s="234" t="s">
        <v>695</v>
      </c>
      <c r="C69" s="390">
        <v>2066</v>
      </c>
      <c r="D69" s="390"/>
      <c r="E69" s="447">
        <f>+C69+D69</f>
        <v>2066</v>
      </c>
      <c r="F69" s="389"/>
      <c r="G69" s="390"/>
      <c r="H69" s="390">
        <f t="shared" si="6"/>
        <v>0</v>
      </c>
      <c r="I69" s="121"/>
    </row>
    <row r="70" spans="1:9" s="174" customFormat="1" ht="20.149999999999999" customHeight="1" x14ac:dyDescent="0.35">
      <c r="A70" s="218" t="s">
        <v>862</v>
      </c>
      <c r="B70" s="234" t="s">
        <v>696</v>
      </c>
      <c r="C70" s="390">
        <v>1452</v>
      </c>
      <c r="D70" s="390"/>
      <c r="E70" s="447">
        <f>+C70+D70</f>
        <v>1452</v>
      </c>
      <c r="F70" s="389"/>
      <c r="G70" s="390"/>
      <c r="H70" s="390">
        <f t="shared" si="6"/>
        <v>0</v>
      </c>
      <c r="I70" s="121"/>
    </row>
    <row r="71" spans="1:9" s="174" customFormat="1" ht="20.149999999999999" customHeight="1" x14ac:dyDescent="0.35">
      <c r="A71" s="218" t="s">
        <v>862</v>
      </c>
      <c r="B71" s="234" t="s">
        <v>818</v>
      </c>
      <c r="C71" s="390">
        <v>1912</v>
      </c>
      <c r="D71" s="390"/>
      <c r="E71" s="447">
        <f>+C71+D71</f>
        <v>1912</v>
      </c>
      <c r="F71" s="389"/>
      <c r="G71" s="390"/>
      <c r="H71" s="390">
        <f t="shared" si="6"/>
        <v>0</v>
      </c>
      <c r="I71" s="121"/>
    </row>
    <row r="72" spans="1:9" s="174" customFormat="1" ht="20.149999999999999" customHeight="1" x14ac:dyDescent="0.35">
      <c r="A72" s="218" t="s">
        <v>862</v>
      </c>
      <c r="B72" s="234" t="s">
        <v>697</v>
      </c>
      <c r="C72" s="390"/>
      <c r="D72" s="390"/>
      <c r="E72" s="447"/>
      <c r="F72" s="389">
        <v>281</v>
      </c>
      <c r="G72" s="390"/>
      <c r="H72" s="390">
        <f t="shared" si="6"/>
        <v>281</v>
      </c>
      <c r="I72" s="121"/>
    </row>
    <row r="73" spans="1:9" s="174" customFormat="1" ht="20.149999999999999" customHeight="1" x14ac:dyDescent="0.35">
      <c r="A73" s="218" t="s">
        <v>862</v>
      </c>
      <c r="B73" s="234" t="s">
        <v>698</v>
      </c>
      <c r="C73" s="390">
        <v>4141</v>
      </c>
      <c r="D73" s="390"/>
      <c r="E73" s="447">
        <f>+C73+D73</f>
        <v>4141</v>
      </c>
      <c r="F73" s="389"/>
      <c r="G73" s="390"/>
      <c r="H73" s="390">
        <f t="shared" si="6"/>
        <v>0</v>
      </c>
      <c r="I73" s="121"/>
    </row>
    <row r="74" spans="1:9" s="174" customFormat="1" ht="20.149999999999999" customHeight="1" x14ac:dyDescent="0.35">
      <c r="A74" s="218" t="s">
        <v>862</v>
      </c>
      <c r="B74" s="234" t="s">
        <v>699</v>
      </c>
      <c r="C74" s="390">
        <v>3140</v>
      </c>
      <c r="D74" s="390"/>
      <c r="E74" s="447">
        <f>+C74+D74</f>
        <v>3140</v>
      </c>
      <c r="F74" s="389"/>
      <c r="G74" s="390"/>
      <c r="H74" s="390">
        <f t="shared" si="6"/>
        <v>0</v>
      </c>
      <c r="I74" s="121"/>
    </row>
    <row r="75" spans="1:9" s="174" customFormat="1" ht="20.149999999999999" customHeight="1" x14ac:dyDescent="0.35">
      <c r="A75" s="218" t="s">
        <v>862</v>
      </c>
      <c r="B75" s="234" t="s">
        <v>700</v>
      </c>
      <c r="C75" s="390">
        <v>984</v>
      </c>
      <c r="D75" s="390"/>
      <c r="E75" s="447">
        <f>+C75+D75</f>
        <v>984</v>
      </c>
      <c r="F75" s="389"/>
      <c r="G75" s="390"/>
      <c r="H75" s="390">
        <f t="shared" si="6"/>
        <v>0</v>
      </c>
      <c r="I75" s="121"/>
    </row>
    <row r="76" spans="1:9" s="174" customFormat="1" ht="20.149999999999999" customHeight="1" x14ac:dyDescent="0.35">
      <c r="A76" s="218" t="s">
        <v>862</v>
      </c>
      <c r="B76" s="234" t="s">
        <v>701</v>
      </c>
      <c r="C76" s="390"/>
      <c r="D76" s="390"/>
      <c r="E76" s="447"/>
      <c r="F76" s="389">
        <v>2431</v>
      </c>
      <c r="G76" s="390"/>
      <c r="H76" s="390">
        <f t="shared" si="6"/>
        <v>2431</v>
      </c>
      <c r="I76" s="121"/>
    </row>
    <row r="77" spans="1:9" s="174" customFormat="1" ht="20.149999999999999" customHeight="1" x14ac:dyDescent="0.35">
      <c r="A77" s="218" t="s">
        <v>862</v>
      </c>
      <c r="B77" s="234" t="s">
        <v>702</v>
      </c>
      <c r="C77" s="390">
        <v>2348</v>
      </c>
      <c r="D77" s="390"/>
      <c r="E77" s="447">
        <f>+C77+D77</f>
        <v>2348</v>
      </c>
      <c r="F77" s="389"/>
      <c r="G77" s="390"/>
      <c r="H77" s="390">
        <f t="shared" si="6"/>
        <v>0</v>
      </c>
      <c r="I77" s="121"/>
    </row>
    <row r="78" spans="1:9" s="174" customFormat="1" ht="20.149999999999999" customHeight="1" x14ac:dyDescent="0.35">
      <c r="A78" s="218" t="s">
        <v>862</v>
      </c>
      <c r="B78" s="234" t="s">
        <v>703</v>
      </c>
      <c r="C78" s="390"/>
      <c r="D78" s="390"/>
      <c r="E78" s="447"/>
      <c r="F78" s="389">
        <v>400</v>
      </c>
      <c r="G78" s="390"/>
      <c r="H78" s="390">
        <f t="shared" si="6"/>
        <v>400</v>
      </c>
      <c r="I78" s="121"/>
    </row>
    <row r="79" spans="1:9" s="174" customFormat="1" ht="20.149999999999999" customHeight="1" x14ac:dyDescent="0.35">
      <c r="A79" s="218" t="s">
        <v>862</v>
      </c>
      <c r="B79" s="234" t="s">
        <v>704</v>
      </c>
      <c r="C79" s="390">
        <v>9</v>
      </c>
      <c r="D79" s="390"/>
      <c r="E79" s="447">
        <f>+C79+D79</f>
        <v>9</v>
      </c>
      <c r="F79" s="389">
        <v>1419</v>
      </c>
      <c r="G79" s="390"/>
      <c r="H79" s="390">
        <f t="shared" si="6"/>
        <v>1419</v>
      </c>
      <c r="I79" s="121"/>
    </row>
    <row r="80" spans="1:9" s="174" customFormat="1" ht="20.149999999999999" customHeight="1" x14ac:dyDescent="0.35">
      <c r="A80" s="218" t="s">
        <v>862</v>
      </c>
      <c r="B80" s="234" t="s">
        <v>705</v>
      </c>
      <c r="C80" s="390"/>
      <c r="D80" s="390"/>
      <c r="E80" s="447"/>
      <c r="F80" s="389">
        <v>813</v>
      </c>
      <c r="G80" s="390"/>
      <c r="H80" s="390">
        <f t="shared" si="6"/>
        <v>813</v>
      </c>
      <c r="I80" s="121"/>
    </row>
    <row r="81" spans="1:9" s="174" customFormat="1" ht="20.149999999999999" customHeight="1" x14ac:dyDescent="0.35">
      <c r="A81" s="218" t="s">
        <v>862</v>
      </c>
      <c r="B81" s="234" t="s">
        <v>706</v>
      </c>
      <c r="C81" s="390"/>
      <c r="D81" s="390"/>
      <c r="E81" s="447"/>
      <c r="F81" s="389">
        <v>1306</v>
      </c>
      <c r="G81" s="390"/>
      <c r="H81" s="390">
        <f t="shared" si="6"/>
        <v>1306</v>
      </c>
      <c r="I81" s="121"/>
    </row>
    <row r="82" spans="1:9" s="174" customFormat="1" ht="30" customHeight="1" x14ac:dyDescent="0.35">
      <c r="A82" s="218" t="s">
        <v>862</v>
      </c>
      <c r="B82" s="234" t="s">
        <v>707</v>
      </c>
      <c r="C82" s="390"/>
      <c r="D82" s="390"/>
      <c r="E82" s="447"/>
      <c r="F82" s="389">
        <v>1896</v>
      </c>
      <c r="G82" s="390"/>
      <c r="H82" s="390">
        <f t="shared" si="6"/>
        <v>1896</v>
      </c>
      <c r="I82" s="121"/>
    </row>
    <row r="83" spans="1:9" s="174" customFormat="1" ht="20.149999999999999" customHeight="1" x14ac:dyDescent="0.35">
      <c r="A83" s="218" t="s">
        <v>862</v>
      </c>
      <c r="B83" s="234" t="s">
        <v>819</v>
      </c>
      <c r="C83" s="390">
        <v>975</v>
      </c>
      <c r="D83" s="390"/>
      <c r="E83" s="447">
        <f>+C83+D83</f>
        <v>975</v>
      </c>
      <c r="F83" s="389"/>
      <c r="G83" s="390"/>
      <c r="H83" s="390">
        <f t="shared" si="6"/>
        <v>0</v>
      </c>
      <c r="I83" s="121"/>
    </row>
    <row r="84" spans="1:9" ht="20.149999999999999" customHeight="1" x14ac:dyDescent="0.35">
      <c r="A84" s="218" t="s">
        <v>862</v>
      </c>
      <c r="B84" s="452" t="s">
        <v>708</v>
      </c>
      <c r="C84" s="448">
        <v>121</v>
      </c>
      <c r="D84" s="449"/>
      <c r="E84" s="449">
        <f>+C84+D84</f>
        <v>121</v>
      </c>
      <c r="F84" s="450">
        <v>1443</v>
      </c>
      <c r="G84" s="448"/>
      <c r="H84" s="451">
        <f t="shared" si="6"/>
        <v>1443</v>
      </c>
    </row>
    <row r="85" spans="1:9" ht="27.75" customHeight="1" x14ac:dyDescent="0.35">
      <c r="A85" s="524" t="s">
        <v>12</v>
      </c>
      <c r="B85" s="525"/>
      <c r="C85" s="425">
        <f t="shared" ref="C85:H85" si="7">SUM(C45:C84)</f>
        <v>31341.998</v>
      </c>
      <c r="D85" s="425">
        <f t="shared" si="7"/>
        <v>0</v>
      </c>
      <c r="E85" s="425">
        <f t="shared" si="7"/>
        <v>31341.998</v>
      </c>
      <c r="F85" s="425">
        <f t="shared" si="7"/>
        <v>30814</v>
      </c>
      <c r="G85" s="425">
        <f t="shared" si="7"/>
        <v>0</v>
      </c>
      <c r="H85" s="425">
        <f t="shared" si="7"/>
        <v>30814</v>
      </c>
    </row>
    <row r="86" spans="1:9" x14ac:dyDescent="0.3">
      <c r="A86" s="222"/>
      <c r="B86" s="246"/>
      <c r="C86" s="231"/>
      <c r="D86" s="231"/>
      <c r="E86" s="231"/>
      <c r="F86" s="245"/>
      <c r="G86" s="231"/>
      <c r="H86" s="231"/>
    </row>
    <row r="87" spans="1:9" x14ac:dyDescent="0.3">
      <c r="A87" s="222"/>
      <c r="B87" s="246"/>
      <c r="C87" s="231"/>
      <c r="D87" s="231"/>
      <c r="E87" s="231"/>
      <c r="F87" s="245"/>
      <c r="G87" s="231"/>
      <c r="H87" s="231"/>
    </row>
    <row r="88" spans="1:9" s="74" customFormat="1" x14ac:dyDescent="0.35">
      <c r="A88" s="248" t="s">
        <v>21</v>
      </c>
      <c r="B88" s="434" t="s">
        <v>24</v>
      </c>
      <c r="C88" s="242" t="s">
        <v>115</v>
      </c>
      <c r="D88" s="230"/>
      <c r="E88" s="230"/>
      <c r="F88" s="244"/>
      <c r="G88" s="230"/>
      <c r="H88" s="230"/>
      <c r="I88" s="120"/>
    </row>
    <row r="89" spans="1:9" ht="56" x14ac:dyDescent="0.35">
      <c r="A89" s="361" t="s">
        <v>820</v>
      </c>
      <c r="B89" s="234" t="s">
        <v>826</v>
      </c>
      <c r="C89" s="240" t="s">
        <v>823</v>
      </c>
      <c r="D89" s="231"/>
      <c r="E89" s="231"/>
      <c r="F89" s="245"/>
      <c r="G89" s="231"/>
      <c r="H89" s="231"/>
    </row>
    <row r="90" spans="1:9" ht="28" x14ac:dyDescent="0.3">
      <c r="A90" s="234" t="s">
        <v>666</v>
      </c>
      <c r="B90" s="234" t="s">
        <v>826</v>
      </c>
      <c r="C90" s="240" t="s">
        <v>822</v>
      </c>
      <c r="D90" s="137"/>
      <c r="E90" s="137"/>
      <c r="F90" s="246"/>
      <c r="G90" s="137"/>
      <c r="H90" s="137"/>
    </row>
    <row r="91" spans="1:9" x14ac:dyDescent="0.3">
      <c r="C91" s="231"/>
      <c r="D91" s="137"/>
      <c r="E91" s="137"/>
      <c r="F91" s="246"/>
      <c r="G91" s="137"/>
      <c r="H91" s="137"/>
    </row>
    <row r="92" spans="1:9" x14ac:dyDescent="0.3">
      <c r="A92" s="120" t="s">
        <v>349</v>
      </c>
      <c r="B92" s="446"/>
      <c r="C92" s="231"/>
      <c r="D92" s="137"/>
      <c r="E92" s="137"/>
      <c r="F92" s="246"/>
      <c r="G92" s="137"/>
      <c r="H92" s="137"/>
    </row>
    <row r="93" spans="1:9" x14ac:dyDescent="0.3">
      <c r="C93" s="231"/>
      <c r="D93" s="137"/>
      <c r="E93" s="137"/>
      <c r="F93" s="246"/>
      <c r="G93" s="137"/>
      <c r="H93" s="137"/>
    </row>
    <row r="94" spans="1:9" ht="28" x14ac:dyDescent="0.3">
      <c r="A94" s="223" t="s">
        <v>21</v>
      </c>
      <c r="B94" s="435" t="s">
        <v>344</v>
      </c>
      <c r="C94" s="233" t="s">
        <v>345</v>
      </c>
      <c r="D94" s="137"/>
      <c r="E94" s="137"/>
      <c r="F94" s="246"/>
      <c r="G94" s="137"/>
      <c r="H94" s="137"/>
    </row>
    <row r="95" spans="1:9" x14ac:dyDescent="0.3">
      <c r="A95" s="224" t="s">
        <v>350</v>
      </c>
      <c r="B95" s="240">
        <v>28448742</v>
      </c>
      <c r="C95" s="236">
        <v>34886460</v>
      </c>
      <c r="D95" s="237"/>
      <c r="E95" s="137"/>
      <c r="F95" s="246"/>
      <c r="G95" s="237"/>
      <c r="H95" s="137"/>
    </row>
    <row r="96" spans="1:9" x14ac:dyDescent="0.3">
      <c r="A96" s="225" t="s">
        <v>277</v>
      </c>
      <c r="B96" s="240">
        <v>3190705</v>
      </c>
      <c r="C96" s="236">
        <v>6065014</v>
      </c>
      <c r="D96" s="237"/>
      <c r="E96" s="137"/>
      <c r="F96" s="246"/>
      <c r="G96" s="137"/>
      <c r="H96" s="137"/>
    </row>
    <row r="97" spans="1:8" x14ac:dyDescent="0.3">
      <c r="A97" s="225" t="s">
        <v>278</v>
      </c>
      <c r="B97" s="240"/>
      <c r="C97" s="236"/>
      <c r="D97" s="137"/>
      <c r="E97" s="137"/>
      <c r="F97" s="246"/>
      <c r="G97" s="137"/>
      <c r="H97" s="137"/>
    </row>
    <row r="98" spans="1:8" x14ac:dyDescent="0.3">
      <c r="A98" s="225" t="s">
        <v>279</v>
      </c>
      <c r="B98" s="240">
        <v>-10636461</v>
      </c>
      <c r="C98" s="236">
        <v>-12502732</v>
      </c>
      <c r="D98" s="237"/>
      <c r="E98" s="137"/>
      <c r="F98" s="246"/>
      <c r="G98" s="237"/>
    </row>
    <row r="99" spans="1:8" x14ac:dyDescent="0.3">
      <c r="A99" s="225" t="s">
        <v>280</v>
      </c>
      <c r="B99" s="240">
        <v>0</v>
      </c>
      <c r="C99" s="236"/>
      <c r="D99" s="137"/>
      <c r="E99" s="137"/>
      <c r="F99" s="246"/>
      <c r="G99" s="137"/>
      <c r="H99" s="137"/>
    </row>
    <row r="100" spans="1:8" ht="42" x14ac:dyDescent="0.3">
      <c r="A100" s="226" t="s">
        <v>303</v>
      </c>
      <c r="B100" s="240"/>
      <c r="C100" s="236"/>
      <c r="D100" s="137"/>
      <c r="E100" s="137"/>
      <c r="F100" s="246"/>
      <c r="G100" s="137"/>
      <c r="H100" s="137"/>
    </row>
    <row r="101" spans="1:8" ht="14.5" thickBot="1" x14ac:dyDescent="0.35">
      <c r="A101" s="227" t="s">
        <v>281</v>
      </c>
      <c r="B101" s="333"/>
      <c r="C101" s="238"/>
      <c r="D101" s="137"/>
      <c r="E101" s="137"/>
      <c r="F101" s="246"/>
      <c r="G101" s="137"/>
      <c r="H101" s="137"/>
    </row>
    <row r="102" spans="1:8" ht="27" customHeight="1" thickTop="1" x14ac:dyDescent="0.3">
      <c r="A102" s="228" t="s">
        <v>351</v>
      </c>
      <c r="B102" s="415">
        <f>SUM(B95:B101)</f>
        <v>21002986</v>
      </c>
      <c r="C102" s="243">
        <f>SUM(C95:C101)</f>
        <v>28448742</v>
      </c>
      <c r="D102" s="137"/>
      <c r="E102" s="137"/>
      <c r="F102" s="246"/>
      <c r="G102" s="137"/>
      <c r="H102" s="137"/>
    </row>
    <row r="103" spans="1:8" x14ac:dyDescent="0.35">
      <c r="C103" s="231"/>
      <c r="D103" s="231"/>
      <c r="E103" s="231"/>
      <c r="F103" s="245"/>
      <c r="G103" s="231"/>
      <c r="H103" s="231"/>
    </row>
    <row r="104" spans="1:8" x14ac:dyDescent="0.35">
      <c r="A104" s="120" t="s">
        <v>352</v>
      </c>
      <c r="B104" s="245"/>
      <c r="C104" s="231"/>
      <c r="D104" s="231"/>
      <c r="E104" s="231"/>
      <c r="F104" s="245"/>
      <c r="G104" s="231"/>
      <c r="H104" s="231"/>
    </row>
    <row r="105" spans="1:8" x14ac:dyDescent="0.35">
      <c r="A105" s="126"/>
      <c r="C105" s="231"/>
      <c r="D105" s="231"/>
      <c r="E105" s="231"/>
      <c r="F105" s="245"/>
      <c r="G105" s="231"/>
      <c r="H105" s="231"/>
    </row>
    <row r="106" spans="1:8" x14ac:dyDescent="0.35">
      <c r="A106" s="526" t="s">
        <v>356</v>
      </c>
      <c r="B106" s="527"/>
      <c r="C106" s="231"/>
      <c r="D106" s="231"/>
      <c r="E106" s="231"/>
      <c r="F106" s="245"/>
      <c r="G106" s="231"/>
      <c r="H106" s="231"/>
    </row>
  </sheetData>
  <mergeCells count="14">
    <mergeCell ref="A85:B85"/>
    <mergeCell ref="A106:B106"/>
    <mergeCell ref="F20:H20"/>
    <mergeCell ref="A5:A6"/>
    <mergeCell ref="B5:D5"/>
    <mergeCell ref="E5:G5"/>
    <mergeCell ref="A20:A21"/>
    <mergeCell ref="B20:B21"/>
    <mergeCell ref="C20:E20"/>
    <mergeCell ref="A41:B41"/>
    <mergeCell ref="A43:A44"/>
    <mergeCell ref="B43:B44"/>
    <mergeCell ref="C43:E43"/>
    <mergeCell ref="F43:H43"/>
  </mergeCells>
  <pageMargins left="0.25" right="0.25" top="0.75" bottom="0.75" header="0.3" footer="0.3"/>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30</vt:i4>
      </vt:variant>
    </vt:vector>
  </HeadingPairs>
  <TitlesOfParts>
    <vt:vector size="71" baseType="lpstr">
      <vt:lpstr>Índice</vt:lpstr>
      <vt:lpstr>Nota 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Hoja1</vt:lpstr>
      <vt:lpstr>'Nota 10'!Área_de_impresión</vt:lpstr>
      <vt:lpstr>'Nota 11'!Área_de_impresión</vt:lpstr>
      <vt:lpstr>'Nota 12'!Área_de_impresión</vt:lpstr>
      <vt:lpstr>'Nota 13'!Área_de_impresión</vt:lpstr>
      <vt:lpstr>'Nota 14'!Área_de_impresión</vt:lpstr>
      <vt:lpstr>'Nota 15'!Área_de_impresión</vt:lpstr>
      <vt:lpstr>'Nota 16'!Área_de_impresión</vt:lpstr>
      <vt:lpstr>'Nota 19'!Área_de_impresión</vt:lpstr>
      <vt:lpstr>'Nota 20'!Área_de_impresión</vt:lpstr>
      <vt:lpstr>'Nota 21'!Área_de_impresión</vt:lpstr>
      <vt:lpstr>'Nota 22'!Área_de_impresión</vt:lpstr>
      <vt:lpstr>'Nota 23'!Área_de_impresión</vt:lpstr>
      <vt:lpstr>'Nota 24'!Área_de_impresión</vt:lpstr>
      <vt:lpstr>'Nota 25'!Área_de_impresión</vt:lpstr>
      <vt:lpstr>'Nota 26'!Área_de_impresión</vt:lpstr>
      <vt:lpstr>'Nota 27'!Área_de_impresión</vt:lpstr>
      <vt:lpstr>'Nota 28'!Área_de_impresión</vt:lpstr>
      <vt:lpstr>'Nota 29'!Área_de_impresión</vt:lpstr>
      <vt:lpstr>'Nota 30'!Área_de_impresión</vt:lpstr>
      <vt:lpstr>'Nota 31'!Área_de_impresión</vt:lpstr>
      <vt:lpstr>'Nota 32'!Área_de_impresión</vt:lpstr>
      <vt:lpstr>'Nota 33'!Área_de_impresión</vt:lpstr>
      <vt:lpstr>'Nota 36'!Área_de_impresión</vt:lpstr>
      <vt:lpstr>'Nota 37'!Área_de_impresión</vt:lpstr>
      <vt:lpstr>'Nota 38'!Área_de_impresión</vt:lpstr>
      <vt:lpstr>'Nota 5'!Área_de_impresión</vt:lpstr>
      <vt:lpstr>'Nota 6'!Área_de_impresión</vt:lpstr>
      <vt:lpstr>'Nota 7'!Área_de_impresión</vt:lpstr>
      <vt:lpstr>'Nota 8'!Área_de_impresión</vt:lpstr>
      <vt:lpstr>'Nota 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GALLYA MADARIAGA</dc:creator>
  <cp:lastModifiedBy>Roxana Elizabeth Diaz Roldan</cp:lastModifiedBy>
  <cp:lastPrinted>2020-03-23T12:52:40Z</cp:lastPrinted>
  <dcterms:created xsi:type="dcterms:W3CDTF">2019-03-13T18:55:36Z</dcterms:created>
  <dcterms:modified xsi:type="dcterms:W3CDTF">2020-06-10T23:50:15Z</dcterms:modified>
</cp:coreProperties>
</file>